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tros ordenadores\Acer\Documents\ADMON. 2021-2024\2023\NOMINA 23\Nóminas para Transparencia\"/>
    </mc:Choice>
  </mc:AlternateContent>
  <xr:revisionPtr revIDLastSave="0" documentId="13_ncr:1_{08ABF5FA-2505-4ECC-BFBA-68151E7921F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ERSONAL ADMINISTRATIVO" sheetId="18" r:id="rId1"/>
  </sheets>
  <definedNames>
    <definedName name="Tabisr">#REF!</definedName>
    <definedName name="Tabsub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4" i="18" l="1"/>
  <c r="G182" i="18"/>
  <c r="G240" i="18" l="1"/>
  <c r="G76" i="18"/>
  <c r="G294" i="18" l="1"/>
  <c r="G256" i="18" l="1"/>
  <c r="G257" i="18" l="1"/>
  <c r="G336" i="18"/>
  <c r="G206" i="18" l="1"/>
  <c r="G88" i="18" l="1"/>
  <c r="G204" i="18" l="1"/>
  <c r="J416" i="18" l="1"/>
  <c r="G167" i="18" l="1"/>
  <c r="G291" i="18" l="1"/>
  <c r="G290" i="18"/>
  <c r="G263" i="18"/>
  <c r="G259" i="18"/>
  <c r="G217" i="18" l="1"/>
  <c r="G150" i="18" l="1"/>
  <c r="G69" i="18" l="1"/>
  <c r="G264" i="18" l="1"/>
  <c r="G396" i="18" l="1"/>
  <c r="G51" i="18" l="1"/>
  <c r="G281" i="18" l="1"/>
  <c r="G213" i="18" l="1"/>
  <c r="G318" i="18" l="1"/>
  <c r="G151" i="18" l="1"/>
  <c r="G118" i="18" l="1"/>
  <c r="G168" i="18" l="1"/>
  <c r="G335" i="18" l="1"/>
  <c r="G308" i="18"/>
  <c r="G229" i="18"/>
  <c r="G101" i="18"/>
  <c r="G116" i="18"/>
  <c r="G269" i="18"/>
  <c r="G319" i="18"/>
  <c r="G253" i="18"/>
  <c r="G77" i="18"/>
  <c r="G302" i="18"/>
  <c r="G301" i="18"/>
  <c r="G407" i="18"/>
  <c r="G406" i="18"/>
  <c r="G329" i="18"/>
  <c r="G95" i="18"/>
  <c r="G75" i="18"/>
  <c r="G203" i="18"/>
  <c r="G158" i="18"/>
  <c r="G149" i="18"/>
  <c r="G316" i="18"/>
  <c r="G52" i="18"/>
  <c r="G361" i="18"/>
  <c r="G355" i="18"/>
  <c r="G356" i="18"/>
  <c r="G358" i="18"/>
  <c r="G359" i="18"/>
  <c r="G330" i="18"/>
  <c r="G331" i="18"/>
  <c r="G333" i="18"/>
  <c r="G337" i="18"/>
  <c r="G338" i="18"/>
  <c r="G340" i="18"/>
  <c r="G341" i="18"/>
  <c r="G342" i="18"/>
  <c r="G343" i="18"/>
  <c r="G344" i="18"/>
  <c r="G345" i="18"/>
  <c r="G348" i="18"/>
  <c r="G349" i="18"/>
  <c r="G320" i="18"/>
  <c r="G321" i="18"/>
  <c r="G322" i="18"/>
  <c r="G323" i="18"/>
  <c r="G258" i="18"/>
  <c r="G265" i="18"/>
  <c r="G266" i="18"/>
  <c r="G268" i="18"/>
  <c r="G270" i="18"/>
  <c r="G271" i="18"/>
  <c r="G272" i="18"/>
  <c r="G273" i="18"/>
  <c r="G275" i="18"/>
  <c r="G276" i="18"/>
  <c r="G278" i="18"/>
  <c r="G279" i="18"/>
  <c r="G280" i="18"/>
  <c r="G282" i="18"/>
  <c r="G285" i="18"/>
  <c r="G286" i="18"/>
  <c r="G288" i="18"/>
  <c r="G289" i="18"/>
  <c r="G252" i="18"/>
  <c r="G254" i="18"/>
  <c r="G260" i="18"/>
  <c r="G261" i="18"/>
  <c r="G262" i="18"/>
  <c r="G212" i="18"/>
  <c r="G196" i="18"/>
  <c r="G214" i="18"/>
  <c r="G216" i="18"/>
  <c r="G200" i="18"/>
  <c r="G181" i="18"/>
  <c r="G197" i="18"/>
  <c r="G198" i="18"/>
  <c r="G201" i="18"/>
  <c r="G159" i="18"/>
  <c r="G81" i="18"/>
  <c r="G152" i="18"/>
  <c r="G117" i="18"/>
  <c r="G119" i="18"/>
  <c r="G94" i="18"/>
  <c r="G68" i="18"/>
  <c r="G80" i="18"/>
  <c r="G67" i="18"/>
  <c r="G74" i="18"/>
  <c r="G78" i="18"/>
  <c r="G60" i="18"/>
  <c r="G79" i="18"/>
  <c r="G394" i="18"/>
  <c r="G395" i="18"/>
  <c r="G379" i="18"/>
  <c r="G397" i="18"/>
  <c r="G398" i="18"/>
  <c r="G399" i="18"/>
  <c r="G400" i="18"/>
  <c r="G385" i="18"/>
  <c r="G386" i="18"/>
  <c r="G387" i="18"/>
  <c r="G375" i="18"/>
  <c r="G376" i="18"/>
  <c r="G377" i="18"/>
  <c r="G378" i="18"/>
  <c r="G367" i="18"/>
  <c r="G369" i="18"/>
  <c r="G310" i="18"/>
  <c r="G87" i="18"/>
  <c r="G59" i="18"/>
  <c r="G58" i="18"/>
  <c r="G184" i="18"/>
  <c r="G187" i="18"/>
  <c r="G189" i="18"/>
  <c r="G183" i="18"/>
  <c r="G185" i="18"/>
  <c r="G186" i="18"/>
  <c r="G190" i="18"/>
  <c r="G239" i="18"/>
  <c r="G241" i="18"/>
  <c r="G244" i="18"/>
  <c r="G245" i="18"/>
  <c r="G246" i="18"/>
  <c r="G232" i="18"/>
  <c r="G233" i="18"/>
  <c r="G166" i="18"/>
  <c r="G171" i="18"/>
  <c r="G170" i="18"/>
  <c r="G173" i="18"/>
  <c r="G174" i="18"/>
  <c r="G175" i="18"/>
  <c r="G136" i="18"/>
  <c r="G137" i="18"/>
  <c r="G140" i="18"/>
  <c r="G141" i="18"/>
  <c r="G142" i="18"/>
  <c r="G125" i="18"/>
  <c r="G126" i="18"/>
  <c r="G127" i="18"/>
  <c r="G128" i="18"/>
  <c r="G129" i="18"/>
  <c r="G130" i="18"/>
  <c r="G109" i="18"/>
  <c r="G102" i="18"/>
  <c r="G48" i="18"/>
  <c r="G49" i="18"/>
  <c r="G50" i="18"/>
  <c r="G36" i="18"/>
  <c r="G37" i="18"/>
  <c r="G38" i="18"/>
  <c r="G39" i="18"/>
  <c r="G42" i="18"/>
  <c r="G24" i="18"/>
  <c r="G25" i="18"/>
  <c r="G26" i="18"/>
  <c r="G27" i="18"/>
  <c r="G28" i="18"/>
  <c r="G30" i="18"/>
  <c r="G8" i="18"/>
  <c r="G9" i="18"/>
  <c r="G10" i="18"/>
  <c r="G11" i="18"/>
  <c r="G12" i="18"/>
  <c r="G13" i="18"/>
  <c r="G14" i="18"/>
  <c r="G15" i="18"/>
  <c r="G16" i="18"/>
  <c r="G18" i="18"/>
  <c r="G207" i="18" l="1"/>
  <c r="G176" i="18"/>
  <c r="G408" i="18"/>
  <c r="G103" i="18"/>
  <c r="G31" i="18"/>
  <c r="G247" i="18"/>
  <c r="G191" i="18"/>
  <c r="G224" i="18"/>
  <c r="G96" i="18"/>
  <c r="G218" i="18"/>
  <c r="G401" i="18"/>
  <c r="G311" i="18"/>
  <c r="G153" i="18"/>
  <c r="G144" i="18"/>
  <c r="G362" i="18"/>
  <c r="G43" i="18"/>
  <c r="G161" i="18"/>
  <c r="G370" i="18"/>
  <c r="G120" i="18"/>
  <c r="G62" i="18"/>
  <c r="G389" i="18"/>
  <c r="G380" i="18"/>
  <c r="G296" i="18"/>
  <c r="G350" i="18"/>
  <c r="G53" i="18"/>
  <c r="G234" i="18"/>
  <c r="G82" i="18"/>
  <c r="G324" i="18"/>
  <c r="G111" i="18"/>
  <c r="G89" i="18"/>
  <c r="G19" i="18"/>
  <c r="G131" i="18"/>
  <c r="G303" i="18"/>
  <c r="G410" i="18" l="1"/>
  <c r="I161" i="18" l="1"/>
  <c r="J161" i="18" l="1"/>
  <c r="I82" i="18"/>
  <c r="J31" i="18"/>
  <c r="I31" i="18"/>
  <c r="I43" i="18"/>
  <c r="I191" i="18"/>
  <c r="I120" i="18"/>
  <c r="I247" i="18"/>
  <c r="J191" i="18"/>
  <c r="I19" i="18"/>
  <c r="J224" i="18"/>
  <c r="I224" i="18"/>
  <c r="I362" i="18"/>
  <c r="J111" i="18"/>
  <c r="I111" i="18"/>
  <c r="J370" i="18"/>
  <c r="I370" i="18"/>
  <c r="J401" i="18"/>
  <c r="I401" i="18"/>
  <c r="I53" i="18"/>
  <c r="I296" i="18"/>
  <c r="I324" i="18"/>
  <c r="I408" i="18" l="1"/>
  <c r="J415" i="18"/>
  <c r="J417" i="18" s="1"/>
  <c r="J53" i="18"/>
  <c r="J82" i="18"/>
  <c r="J324" i="18"/>
  <c r="J362" i="18"/>
  <c r="J43" i="18"/>
  <c r="J247" i="18"/>
  <c r="J296" i="18"/>
  <c r="J350" i="18"/>
  <c r="J218" i="18"/>
  <c r="I350" i="18"/>
  <c r="I218" i="18"/>
  <c r="J408" i="18"/>
  <c r="J120" i="18"/>
  <c r="J207" i="18"/>
  <c r="I207" i="18" l="1"/>
  <c r="J380" i="18"/>
  <c r="I380" i="18"/>
  <c r="J234" i="18"/>
  <c r="I234" i="18"/>
  <c r="I311" i="18"/>
  <c r="J176" i="18"/>
  <c r="I176" i="18"/>
  <c r="J153" i="18"/>
  <c r="I153" i="18"/>
  <c r="J303" i="18"/>
  <c r="I303" i="18"/>
  <c r="J389" i="18"/>
  <c r="I389" i="18"/>
  <c r="J144" i="18"/>
  <c r="I144" i="18"/>
  <c r="J19" i="18"/>
  <c r="I103" i="18"/>
  <c r="J131" i="18"/>
  <c r="I131" i="18"/>
  <c r="J89" i="18"/>
  <c r="I89" i="18"/>
  <c r="J96" i="18"/>
  <c r="I96" i="18"/>
  <c r="J62" i="18"/>
  <c r="I62" i="18"/>
  <c r="I410" i="18" l="1"/>
  <c r="J103" i="18"/>
  <c r="J414" i="18"/>
  <c r="J418" i="18" s="1"/>
  <c r="J311" i="18"/>
  <c r="J410" i="18" l="1"/>
  <c r="J411" i="18" l="1"/>
  <c r="J419" i="18"/>
  <c r="J421" i="18" s="1"/>
</calcChain>
</file>

<file path=xl/sharedStrings.xml><?xml version="1.0" encoding="utf-8"?>
<sst xmlns="http://schemas.openxmlformats.org/spreadsheetml/2006/main" count="847" uniqueCount="365">
  <si>
    <t>LUZ MARIA GORDIAN GONZALEZ</t>
  </si>
  <si>
    <t>JUAN GIRALDO SANCHEZ GOMEZ</t>
  </si>
  <si>
    <t>HECTOR PEREZ GOMEZ</t>
  </si>
  <si>
    <t>JOSE GUADALUPE SEVILLA RAMIREZ</t>
  </si>
  <si>
    <t>MIGUEL PALOMERA GARCIA</t>
  </si>
  <si>
    <t>JOSE DE JESUS RODRIGUEZ DIAZ</t>
  </si>
  <si>
    <t>ROBERTO IBARRA ROBLES</t>
  </si>
  <si>
    <t>MANUEL GARCIA MARTINEZ</t>
  </si>
  <si>
    <t>FELIPE IBARRA ROBLES</t>
  </si>
  <si>
    <t>LUIS ALBERTO PEREZ GOMEZ</t>
  </si>
  <si>
    <t>JOSE JUAN SILVA QUINTERO</t>
  </si>
  <si>
    <t>NOMBRE</t>
  </si>
  <si>
    <t>SUELDO</t>
  </si>
  <si>
    <t>SD</t>
  </si>
  <si>
    <t>JORGE RENE NUÑEZ RODRIGUEZ</t>
  </si>
  <si>
    <t>ENRIQUE SOLIS VICENCIO</t>
  </si>
  <si>
    <t>LORENZO LOPEZ LOPEZ</t>
  </si>
  <si>
    <t>ALICIA GOMEZ GARCIA</t>
  </si>
  <si>
    <t>DT</t>
  </si>
  <si>
    <t>MARIA CANDELARIA TAPIA RUIZ</t>
  </si>
  <si>
    <t>ILSE MARGARITA DEL ROCIO BRAVO TAPIA</t>
  </si>
  <si>
    <t>NORMA LETICIA GONZALEZ AVALOS</t>
  </si>
  <si>
    <t>CARLOS ENRIQUE ROBLES DIAZ</t>
  </si>
  <si>
    <t>FRANCISCO JAVIER CASTILLON RODRIGUEZ</t>
  </si>
  <si>
    <t>RODRIGO BRAVO NUÑEZ</t>
  </si>
  <si>
    <t>EVER PEREZ GOMEZ</t>
  </si>
  <si>
    <t>MARCELINO ARAIZA RODRIGUEZ</t>
  </si>
  <si>
    <t>CARLOS ARAIZA GONZALEZ</t>
  </si>
  <si>
    <t>EZEQUIEL ARAIZA GONZALEZ</t>
  </si>
  <si>
    <t>JOSE HERMILO CRUZ SANCHEZ</t>
  </si>
  <si>
    <t>LUIS SOLIS BRAVO</t>
  </si>
  <si>
    <t>MARIA DE JESUS ARIZMENDI CASTILLON</t>
  </si>
  <si>
    <t>MARIA FELIX RODRIGUEZ GONZALEZ</t>
  </si>
  <si>
    <t>ACELA GONZALEZ AVALOS</t>
  </si>
  <si>
    <t>ALMA ROSA PLACITO JOYA</t>
  </si>
  <si>
    <t>NEREO CASTILLON ROMERO</t>
  </si>
  <si>
    <t>FAUSTINO GOMEZ RODRIGUEZ</t>
  </si>
  <si>
    <t>FRANCISCO BEDOY IBARRA</t>
  </si>
  <si>
    <t>SAMUEL GUTIERREZ MEJIA</t>
  </si>
  <si>
    <t>SERGIO ALEJANDRO IBARRA DELGADO</t>
  </si>
  <si>
    <t>CARLOS DIAZ GUDIÑO</t>
  </si>
  <si>
    <t>RENACE RODRIGUEZ DE JESUS</t>
  </si>
  <si>
    <t>Nº  EMP.</t>
  </si>
  <si>
    <t>LUIS FELIPE FLORES LOPEZ</t>
  </si>
  <si>
    <t>RUBEN PLACITO JOYA</t>
  </si>
  <si>
    <t>JOHN ALEJANDRO ROMERO CHAVEZ</t>
  </si>
  <si>
    <t>SUELDO BRUTO</t>
  </si>
  <si>
    <t>SUELDO A PERSIBIR</t>
  </si>
  <si>
    <t>CARGO</t>
  </si>
  <si>
    <t xml:space="preserve">REGIDOR </t>
  </si>
  <si>
    <t>SECRETARIA</t>
  </si>
  <si>
    <t>MECANICO (A)</t>
  </si>
  <si>
    <t>MECANICO (B)</t>
  </si>
  <si>
    <t>AUXILIAR</t>
  </si>
  <si>
    <t>SINDICO</t>
  </si>
  <si>
    <t>JEFE DE PADRON Y LICENCIAS</t>
  </si>
  <si>
    <t>AUXILIAR ADMINISTRATIVO</t>
  </si>
  <si>
    <t>AUXILIAR OPERATIVO</t>
  </si>
  <si>
    <t>CRONISTA</t>
  </si>
  <si>
    <t>PARQUES Y JARDINES</t>
  </si>
  <si>
    <t>RELLENO SANITARIO</t>
  </si>
  <si>
    <t>ASEADOR</t>
  </si>
  <si>
    <t>CHOFER</t>
  </si>
  <si>
    <t>GUARDARASTRO</t>
  </si>
  <si>
    <t>VETERINARIO</t>
  </si>
  <si>
    <t>AUX. DE GANADERIA</t>
  </si>
  <si>
    <t>PLAZA PROVISIONAL ORDENADA POR EL  TRUBUNAL DE ARBITRAJE Y ESCALAFON</t>
  </si>
  <si>
    <t>INTENDENTE</t>
  </si>
  <si>
    <t>AUXILIAR DE CATASTRO</t>
  </si>
  <si>
    <t>ELECTRICISTA DELEGACIONES</t>
  </si>
  <si>
    <t>MANTENIMIENTO</t>
  </si>
  <si>
    <t>OFICIAL DE REGISTRO CIVIL</t>
  </si>
  <si>
    <t>PROYECTISTA</t>
  </si>
  <si>
    <t>INSPECTOR</t>
  </si>
  <si>
    <t xml:space="preserve">TOPOGRAFO </t>
  </si>
  <si>
    <t>CHOFER DE VOLTEO</t>
  </si>
  <si>
    <t>MAQUINISTA</t>
  </si>
  <si>
    <t>EDGAR RAMON IBARRA CONTRERAS</t>
  </si>
  <si>
    <t>JOSE MANUEL GOMEZ GARCIA</t>
  </si>
  <si>
    <t>DANIEL DE JESUS CARDENAS GARCIA</t>
  </si>
  <si>
    <t>NATALIA ZEPEDA GONZALEZ</t>
  </si>
  <si>
    <t>ADILENE DE JESUS TACUBA PILLADO</t>
  </si>
  <si>
    <t>JOSE CARLOS RAMIREZ SANCHEZ</t>
  </si>
  <si>
    <t>HECTOR ROGELIO CASTILLON ROBLES</t>
  </si>
  <si>
    <t>SECRETARIO GENERAL</t>
  </si>
  <si>
    <t>JESUS DANIEL VELASCO SANTANA</t>
  </si>
  <si>
    <t>RAUL VICENTE GUEVARA</t>
  </si>
  <si>
    <t>ADRIANA ARACELI CARDENAS GARCIA</t>
  </si>
  <si>
    <t>JOSE LUIS SOLIS RODRIGUEZ</t>
  </si>
  <si>
    <t>JEFE DE EGRESOS</t>
  </si>
  <si>
    <t>OMAR NEYL MONCAYO GARCIA</t>
  </si>
  <si>
    <t>JEFE DE ALMACEN</t>
  </si>
  <si>
    <t>JUAN CARLOS VENEGAS CASTILLON</t>
  </si>
  <si>
    <t>SAIRA ADRIANA BRAVO RODRIGUEZ</t>
  </si>
  <si>
    <t>SUPERVISOR DE ASEO PUBLICO</t>
  </si>
  <si>
    <t>MARIO EDUARDO VILLALOBOS GORDIAN</t>
  </si>
  <si>
    <t>HECTOR SAUL CRUZ IBARRA</t>
  </si>
  <si>
    <t>JORGE CHINA MATA</t>
  </si>
  <si>
    <t>ANGELA ISABEL SILVA GRIJALVA</t>
  </si>
  <si>
    <t>CONTRALOR</t>
  </si>
  <si>
    <t>HUGO OSWALDO ROBLES ARAIZA</t>
  </si>
  <si>
    <t>DELEGADO</t>
  </si>
  <si>
    <t>ENLACE</t>
  </si>
  <si>
    <t>ENC. MODULO DE MAQUINARIA</t>
  </si>
  <si>
    <t>FONTANERO</t>
  </si>
  <si>
    <t>ELECTRICISTA</t>
  </si>
  <si>
    <t>ENCARGADO DE LA HACIENDA PUBLICA MUNICIPAL</t>
  </si>
  <si>
    <t>OFICIAL MAYOR ADMINISTRATIVO</t>
  </si>
  <si>
    <t>INSPECTOR GANADERIA</t>
  </si>
  <si>
    <t>MEDICO MUNICIPAL</t>
  </si>
  <si>
    <t>GABRIELA LORENZO GUZMAN</t>
  </si>
  <si>
    <t>DIRECTOR DE CULTURA</t>
  </si>
  <si>
    <t>DIRECTOR DE OBRAS PUBLICAS</t>
  </si>
  <si>
    <t>JOSSUE ISAAC CORONA GUDIÑO</t>
  </si>
  <si>
    <t>MAURA LETICIA QUINTERO ESPINOZA</t>
  </si>
  <si>
    <t>JOSE NEREO CRUZ LORENZO</t>
  </si>
  <si>
    <t>ADILENE MARIBEL GUZMAN RODRIGUEZ</t>
  </si>
  <si>
    <t>RAFAEL ESPARZA RUIZ</t>
  </si>
  <si>
    <t>EUTIQUIO  RODRIGUEZ ANDRADE</t>
  </si>
  <si>
    <t>SECRETARIA "B"</t>
  </si>
  <si>
    <t>PRESIDENTE</t>
  </si>
  <si>
    <t>KAREN ALEJANDRA VENTURA LOPEZ ARAIZA</t>
  </si>
  <si>
    <t>ELENO YAMELIK ARAIZA NOYOLA</t>
  </si>
  <si>
    <t>JEFE DE INGRESOS</t>
  </si>
  <si>
    <t>MIGUEL ANGEL BRAVO CASTILLON</t>
  </si>
  <si>
    <t>DIRECTOR DE DESARROLLO RURAL Y MEDIO AMBIENTE</t>
  </si>
  <si>
    <t>JEFE DE FOMENTO AGROPECUARIO</t>
  </si>
  <si>
    <t xml:space="preserve">MANTENIMIENTO </t>
  </si>
  <si>
    <t>JEFE DE MANTENIMIENTO</t>
  </si>
  <si>
    <t>DIRECTOR DE SERVICIOS PUBLICOS</t>
  </si>
  <si>
    <t>JEFE DE MODULO DE MAQUINARIA</t>
  </si>
  <si>
    <t>KEVIN URIEL GOMEZ GORDIAN</t>
  </si>
  <si>
    <t>SECRETARIO PARTICULAR A</t>
  </si>
  <si>
    <t>SECRETARIO PARTICULAR B</t>
  </si>
  <si>
    <t>MODULO DE MAQUINARIA</t>
  </si>
  <si>
    <t>MARCOS RAMON OCAMPO QUINTERO</t>
  </si>
  <si>
    <t>PRESIDENCIA</t>
  </si>
  <si>
    <t>SECRETARIA GENERAL</t>
  </si>
  <si>
    <t>SINDICATURA</t>
  </si>
  <si>
    <t>CONTRALORIA MUNICIPAL</t>
  </si>
  <si>
    <t>HACIENDA PUBLICA MUNICIPAL</t>
  </si>
  <si>
    <t>TURISMO</t>
  </si>
  <si>
    <t>UNIDAD DE TRANSPARENCIA</t>
  </si>
  <si>
    <t>PROVEDURIA / COMPRAS</t>
  </si>
  <si>
    <t>PADRON Y LICENCIAS</t>
  </si>
  <si>
    <t>CULTURA</t>
  </si>
  <si>
    <t>DEPORTES</t>
  </si>
  <si>
    <t>OFICIALIA DE REGISTRO CIVIL</t>
  </si>
  <si>
    <t>DESARROLLO RURAL Y MEDIO AMBIENTE</t>
  </si>
  <si>
    <t>OFICIALIA MAYOR ADMINISTRATIVA</t>
  </si>
  <si>
    <t>SERVICIOS PUBLICOS MUNICIPALES</t>
  </si>
  <si>
    <t>ALMACEN</t>
  </si>
  <si>
    <t>EDUCACION</t>
  </si>
  <si>
    <t>DELEGACION EL REFUGIO SUCHITLAN</t>
  </si>
  <si>
    <t>DELEGACION LAS JUNTAS Y LOS VERANOS</t>
  </si>
  <si>
    <t>DELEGACION CHACALA</t>
  </si>
  <si>
    <t>DELEGACION YELAPA</t>
  </si>
  <si>
    <t>DELEGACION MAYTO</t>
  </si>
  <si>
    <t>ALMA CRUZ JOYA</t>
  </si>
  <si>
    <t xml:space="preserve">MANTENIMIENTO  </t>
  </si>
  <si>
    <t>AIDE GUILLERMINA CARDENAS GARCIA</t>
  </si>
  <si>
    <t>ADRIANA JAIMES ARAIZA</t>
  </si>
  <si>
    <t>ALEJANDRA GARCIA RESENDIZ</t>
  </si>
  <si>
    <t>ALMA YUDIT BERNAL SPILLER</t>
  </si>
  <si>
    <t>SARAHI JACKELINE BAÑUELOS CASTILLON</t>
  </si>
  <si>
    <t xml:space="preserve">SANYA KARIMEN CRUZ GORDIAN </t>
  </si>
  <si>
    <t>MARISOL PEREZ CHAVARIN</t>
  </si>
  <si>
    <t>AUXILIAR DE PANTEON</t>
  </si>
  <si>
    <t>EDREY EDELMIR TORRES HERNANDEZ</t>
  </si>
  <si>
    <t>PERLA YASMIN GARCIA DE JESUS</t>
  </si>
  <si>
    <t>IRVING ALONSO PLACITO ARAIZA</t>
  </si>
  <si>
    <t>ISMAEL GARCIA JOYA</t>
  </si>
  <si>
    <t>GILBERTO RODRIGUEZ URRUTIA</t>
  </si>
  <si>
    <t>ENCARGADO DE LA UNIDAD DE REHABILITACION MUNICIPAL</t>
  </si>
  <si>
    <t>MUNICIPIO DE CABO CORRIENTES JALISCO</t>
  </si>
  <si>
    <t>SECRETARO TECNICO</t>
  </si>
  <si>
    <t>CHOFER DE PRESIDENCIA</t>
  </si>
  <si>
    <t>PLAZA VACANTE</t>
  </si>
  <si>
    <t>ALEXIS IVAN RODRIGUEZ ORTEGA</t>
  </si>
  <si>
    <t>JESUS JOYA DAVILA</t>
  </si>
  <si>
    <t>JENIFFER ZAMANTHA ARAIZA CURIEL</t>
  </si>
  <si>
    <t>SUB-DIRECTOR DE SERVICIOS PUBLICOS MUNICPALES</t>
  </si>
  <si>
    <t>DIRECTOR DE TURISMO</t>
  </si>
  <si>
    <t>DIRECTOR DE LA UNIDAD DE TRANSPARENCIA Y OFICIALIA DE PARTES</t>
  </si>
  <si>
    <t>ALBERTO HERNANDEZ DE LA CRUZ</t>
  </si>
  <si>
    <t>ASESOR JURIDICO</t>
  </si>
  <si>
    <t>CENTRO DE APRENDIZAJE Y DESARROLLO INFANTIL</t>
  </si>
  <si>
    <t>SECRETARO TECNICO DE LA COMUR</t>
  </si>
  <si>
    <t>IRIS MARIANA AMARAL HERNANDEZ</t>
  </si>
  <si>
    <t>VICTOR GARCIA HERNANDEZ</t>
  </si>
  <si>
    <t>ENGARGADO DEL AGUA POTABLE</t>
  </si>
  <si>
    <t>JAVIER MOISES SOLIS IBARRA</t>
  </si>
  <si>
    <t>ASESOR CONTABLE</t>
  </si>
  <si>
    <t xml:space="preserve"> </t>
  </si>
  <si>
    <t>LUZ ADELA RODRIGUEZ CASTILLON</t>
  </si>
  <si>
    <t>ROBERTO CARLOS GARCIA RODRIGUEZ</t>
  </si>
  <si>
    <t>SALVADOR CHAVEZ GONZALEZ</t>
  </si>
  <si>
    <t>ENCARGADO DE AGUA POTABLE</t>
  </si>
  <si>
    <t>DIRECTOR DE INFORMATICA</t>
  </si>
  <si>
    <t>JEFE DE PROGRAMAS SOCIALES</t>
  </si>
  <si>
    <t>SECRETARIA B</t>
  </si>
  <si>
    <t>PENSIONES Y/O JUBILACIONES</t>
  </si>
  <si>
    <t>DISEÑADOR</t>
  </si>
  <si>
    <t>INFORMATICA Y COMUNICACIÓN SOCIAL</t>
  </si>
  <si>
    <t>GABRIEL IBARRA ROBLES</t>
  </si>
  <si>
    <t>ENCARGADO DE BALLET TIUTL</t>
  </si>
  <si>
    <t>INSTRUCTOR DE MARIACHI</t>
  </si>
  <si>
    <t>INSTRUCTOR DE PINTURA</t>
  </si>
  <si>
    <t>INSTRUCTOR BALLET FOLCLORICO CABO CORRIENTES</t>
  </si>
  <si>
    <t>JUAN RAMON ARAIZA RIZO</t>
  </si>
  <si>
    <t>CUENTA</t>
  </si>
  <si>
    <t>KARLA YESENIA CARDENAS AGUIRRE</t>
  </si>
  <si>
    <t>AUXILIAR ADMIINISTRATIVO</t>
  </si>
  <si>
    <t>HECTOR JAVIER PLACITO JOYA</t>
  </si>
  <si>
    <t>TOMAS CASTILLON AGUIRRE</t>
  </si>
  <si>
    <t>NORMAN DANIEL GONZALEZ GORDIAN</t>
  </si>
  <si>
    <t>ALDO PAUL OCHOA GOMEZ</t>
  </si>
  <si>
    <t>CUENTA PUBLICA</t>
  </si>
  <si>
    <t>JOSE DE JESUS QUINTERO GOMEZ</t>
  </si>
  <si>
    <t>MIGUEL ANGEL PANTOJA ARIAS</t>
  </si>
  <si>
    <t>MANTENIMIENTO A</t>
  </si>
  <si>
    <t>DESARROLLO SOCIAL Y PARTICIPACION CIUDADANA</t>
  </si>
  <si>
    <t>JUEZ MUNICIPAL</t>
  </si>
  <si>
    <t>SECRETARIO DE ACUERDOS</t>
  </si>
  <si>
    <t>JEFE DE VEHICULOS</t>
  </si>
  <si>
    <t>AUXILIAR DE ARCHIVO MPAL</t>
  </si>
  <si>
    <t>JEFA DE ARCHIVO</t>
  </si>
  <si>
    <t>JEFE DE INSPECCION Y VERIFICACION AMBIENTAL</t>
  </si>
  <si>
    <t>ASISTENTE DEL PRESIDENTE</t>
  </si>
  <si>
    <t>JOSEFA SPILLER GONZALEZ</t>
  </si>
  <si>
    <t>PEDRO ANTONIO CASTILLON MACEDO</t>
  </si>
  <si>
    <t>LILIA HAYDEE MUÑOZ BECERRA</t>
  </si>
  <si>
    <t>JEFE DE PROMOCION ECONOMICA</t>
  </si>
  <si>
    <t>JOSE ADAN SOTO GONZALEZ</t>
  </si>
  <si>
    <t>ROSA ISELA SOLIS VELASCO</t>
  </si>
  <si>
    <t>JOSE DE JESUS NAVARRO CORONA</t>
  </si>
  <si>
    <t>MARIA ERENDIDA SOTO GONZALEZ</t>
  </si>
  <si>
    <t>MARIBEL NUÑEZ ESPARZA</t>
  </si>
  <si>
    <t>LUIS ANGEL VILLALOBOS GORDIAN</t>
  </si>
  <si>
    <t>ARMANDO JOYA RIVERA</t>
  </si>
  <si>
    <t>ROSA MARIA ROMERO PEREZ</t>
  </si>
  <si>
    <t>ENLACE DE PROGRAMAS</t>
  </si>
  <si>
    <t>ELIAS IBARRA GOMEZ</t>
  </si>
  <si>
    <t>JEFE DE AGUA POTABLE</t>
  </si>
  <si>
    <t>PERLA LUCINA CRUZ GORDIAN</t>
  </si>
  <si>
    <t>ENCARGADA DE BIBLIOTECA MPAL.</t>
  </si>
  <si>
    <t>FERNANDO RODRIGUEZ LOPEZ</t>
  </si>
  <si>
    <t>YISELA IDALI SOLIS RODRIGUEZ</t>
  </si>
  <si>
    <t>NUTRIOLOGO</t>
  </si>
  <si>
    <t>AUXILIAR DE MANTENIMIENTO</t>
  </si>
  <si>
    <t>BRIANDA IBARRA PEÑA</t>
  </si>
  <si>
    <t>IVAN DE JESUS BAÑUELOS CASTILLON</t>
  </si>
  <si>
    <t>JOSE MANUEL PANTOJA CASTELLANOS</t>
  </si>
  <si>
    <t>ROMAN ALBERTO VALDEZ MARTINEZ</t>
  </si>
  <si>
    <t>SERGIO ALEJANDRO BARBOZA ROBLES</t>
  </si>
  <si>
    <t>JUAN MANUEL RODRIGUEZ SANTANA</t>
  </si>
  <si>
    <t>CRISTIAN ALI GONZALEZ GORDIAN</t>
  </si>
  <si>
    <t>CARLOS HUMBERTO AMADOR AMARAL</t>
  </si>
  <si>
    <t>AUXILIAR EN RASTRO MPAL.</t>
  </si>
  <si>
    <t>ALICIA BRAVO NUÑEZ</t>
  </si>
  <si>
    <t>AUXILIAR DE COCINA EN CADI</t>
  </si>
  <si>
    <t>MIGUEL ANGEL SILVA RAMIREZ</t>
  </si>
  <si>
    <t>INSTITUTO DE LA MUJER</t>
  </si>
  <si>
    <t>SUBDIRECTOR DE JURIDICO</t>
  </si>
  <si>
    <t>JOSE SILVA RAMIREZ</t>
  </si>
  <si>
    <t xml:space="preserve">SECRETARIA </t>
  </si>
  <si>
    <t>OBRAS PUBLICAS</t>
  </si>
  <si>
    <t>PLANEACION Y DESARROLLO URBANO</t>
  </si>
  <si>
    <t>DIRECTOR DE PLANEACION Y DESARROLLO URBANO</t>
  </si>
  <si>
    <t>MARCO ANTONIO DIAZ RAMOS</t>
  </si>
  <si>
    <t xml:space="preserve">CHOFER </t>
  </si>
  <si>
    <t>OMAR DE JESUS GARCIA</t>
  </si>
  <si>
    <t>JEFE DE DEPORTES</t>
  </si>
  <si>
    <t>ONOFRE PLACITO GORDIAN</t>
  </si>
  <si>
    <t>ADMINISTRACION 2021-2024</t>
  </si>
  <si>
    <t>ERNESTO ALEJANDRO RODRIGUEZ GIL</t>
  </si>
  <si>
    <t>JEFE DE CATASTRO</t>
  </si>
  <si>
    <t>JEFE DE ZOFEMAT</t>
  </si>
  <si>
    <t>EDGAR GOMEZ BAÑUELOS</t>
  </si>
  <si>
    <t>SUBDIRECTOR DE EDUCACION</t>
  </si>
  <si>
    <t>ARTURO ROBLES GARCIA</t>
  </si>
  <si>
    <t>NOMINA DEL PERSONAL ADMINISTRATIVO, OPERATIVO Y SEGURIDAD PUBLICA</t>
  </si>
  <si>
    <t>SUBDIRECTOR DE TURISMO</t>
  </si>
  <si>
    <t>EDGAR GARCIA JOYA</t>
  </si>
  <si>
    <t>MANUEL DE JESUS LERMA</t>
  </si>
  <si>
    <t>GUADALUPE LORENZO CRUZ</t>
  </si>
  <si>
    <t>DIRECTOR DE PROVEDURIA/COMPRAS</t>
  </si>
  <si>
    <t>IRIS ADRIANA CRUZ JOYA</t>
  </si>
  <si>
    <t>MONICA YADIRA CRUZ IBARRA</t>
  </si>
  <si>
    <t>JESUS ROMERO PEREZ</t>
  </si>
  <si>
    <t>HUGO ALBERTO CASTILLON AGUIRRE</t>
  </si>
  <si>
    <t>YOHANA LISET RAMOS GARCIA</t>
  </si>
  <si>
    <t>LOURDES OLIVERA MORENO</t>
  </si>
  <si>
    <t>NOE RODRIGUEZ RAMOS</t>
  </si>
  <si>
    <t>BLANCA ESTHER VALDOVINOS PEÑALOZA</t>
  </si>
  <si>
    <t>MARIO HUMBERTO RODRIGUEZ ROMERO</t>
  </si>
  <si>
    <t>SILVIA AZUCENA HERRERA PALOMERA</t>
  </si>
  <si>
    <t>CLAUDIA GABRIELA JOYA RODRIGUEZ</t>
  </si>
  <si>
    <t>AUXILIAR DE ALMACEN</t>
  </si>
  <si>
    <t>RAFAEL RIOS RAYA</t>
  </si>
  <si>
    <t>SECRETARIA DE HACIENDA PUBLICA MPAL</t>
  </si>
  <si>
    <t>JEOVANNY VERDE PLASCITO</t>
  </si>
  <si>
    <t>MARIA CIRIA CASTILLON GALLEGOS</t>
  </si>
  <si>
    <t>DIRECTORA DE CADI</t>
  </si>
  <si>
    <t>DANIELA CASTILLO AVENDAÑO</t>
  </si>
  <si>
    <t>RIGOBERTO GONZALEZ CORONA</t>
  </si>
  <si>
    <t xml:space="preserve">JOSE JUAN CHAVEZ ROMERO </t>
  </si>
  <si>
    <t>ANGELES RAQUEL CRUZ ESTRADA</t>
  </si>
  <si>
    <t>PLAZA CON PERMISO</t>
  </si>
  <si>
    <t>JAIRO OCTAVIO LORENZO CRUZ</t>
  </si>
  <si>
    <t>JUAN GUERRA PEÑA</t>
  </si>
  <si>
    <t>CARLOS RODRIGUEZ GONZALEZ</t>
  </si>
  <si>
    <t>ALMA ASSENET RODRIGUEZ CASTILLON</t>
  </si>
  <si>
    <t>DIRECTOR DE DESARROLLO SOCIAL</t>
  </si>
  <si>
    <t>DIRECTOR DE PARTICIPACION CIUDADANA</t>
  </si>
  <si>
    <t>JORGE ARMANDO BAÑUELOS CASTILLON</t>
  </si>
  <si>
    <t>PLAZA CON PERMISO TEMPORAL</t>
  </si>
  <si>
    <t>SECRETARIO B</t>
  </si>
  <si>
    <t>FELIPE DE JESUS BARAJAS GARCIA</t>
  </si>
  <si>
    <t>HILARIO SANCHEZ SANTOS</t>
  </si>
  <si>
    <t>ENCARGADO DE LA PLANTA DE TRATAMIENTO</t>
  </si>
  <si>
    <t>MANTENIMIENTO DE LA PLANTA DE TRATAMIENTO</t>
  </si>
  <si>
    <t>SAMUEL GOMEZ LOPEZ</t>
  </si>
  <si>
    <t>JAELI LORENZO TOVAR</t>
  </si>
  <si>
    <t>NILDO FARIT SALDAÑA ANDRADE</t>
  </si>
  <si>
    <t>ROSA VIRIDIANA ARELLANO VEGA</t>
  </si>
  <si>
    <t>SANTIAGO NOYOLA CASTELLON</t>
  </si>
  <si>
    <t>DIRECTOR DE EDUCACION</t>
  </si>
  <si>
    <t>CARLOS ALONSO DELGADO RODRIGUEZ</t>
  </si>
  <si>
    <t>ADMINISTRADOR DE RASTRO</t>
  </si>
  <si>
    <t>PROGRAMAS ESTRATEGICOS</t>
  </si>
  <si>
    <t>DIRECTOR DE PROGRAMAS ESTRATEGICOS</t>
  </si>
  <si>
    <t>REGIDORES</t>
  </si>
  <si>
    <t>JEFE DE GABINETE</t>
  </si>
  <si>
    <t>SUBDIRECTOR DE COMUNICACIÓN SOCIAL</t>
  </si>
  <si>
    <t>JEFE DE INFORMATICA</t>
  </si>
  <si>
    <t>DIRECTOR DE JURIDICO</t>
  </si>
  <si>
    <t>JAIRO DANIEL SILVA DE JESUS</t>
  </si>
  <si>
    <t>AUXILIAR DE MEDICO MUNICIPAL</t>
  </si>
  <si>
    <t>JUAN DE DIOS VAZQUEZ ALFEREZ</t>
  </si>
  <si>
    <t>BRAYAN JOSE BAÑUELOS LEDEZMA</t>
  </si>
  <si>
    <t>ALFREDO SOLIS</t>
  </si>
  <si>
    <t>GILBERTO GOMEZ GORDIAN</t>
  </si>
  <si>
    <t xml:space="preserve">PROYECTISTA </t>
  </si>
  <si>
    <t>CHOFE ESCOLTA</t>
  </si>
  <si>
    <t>J. JESUS CASTAÑEDA PEÑA</t>
  </si>
  <si>
    <t>YOVANI SAMUEL LEYVA CARDENAS</t>
  </si>
  <si>
    <t>YULIANNA GETZEMANI OLIVERA BERNAL</t>
  </si>
  <si>
    <t>CINDY DANIARY GONZALEZ BETANCOURT</t>
  </si>
  <si>
    <t>EDGAR IVAN PARRA ESTRADA</t>
  </si>
  <si>
    <t>EDSON OSVALDO CASTILLON MORA</t>
  </si>
  <si>
    <t>ALEJANDRO RODRIGUEZ JOYA</t>
  </si>
  <si>
    <t>EDGAR YAMIR GONZALEZ ARIAS</t>
  </si>
  <si>
    <t>JESUS JULIAN MONTES GUITRON</t>
  </si>
  <si>
    <t>LUIS ANTONIO HERNANDEZ JOYA</t>
  </si>
  <si>
    <t>JUAN CARLOS JOYA SANCHEZ</t>
  </si>
  <si>
    <t>JORGE ALFREDO ROMERO HERRERA</t>
  </si>
  <si>
    <t>ALDO RAUL VICENTE RODRIGUEZ</t>
  </si>
  <si>
    <t>JOSE MANUEL PANTOJA ARIAS</t>
  </si>
  <si>
    <t>ANTOANI ISAEL HERNANDEZ ARAIZA</t>
  </si>
  <si>
    <t>GRICELDA QUINTERO SANTANA</t>
  </si>
  <si>
    <t>JOSE DE JESUS DELGADO VALDEZ</t>
  </si>
  <si>
    <t>CLAUDIA YANELY RODRIGUEZ MENDOZA</t>
  </si>
  <si>
    <t>AGUINALDO DEL 2023</t>
  </si>
  <si>
    <t>ANTICIPO DE SUELDOS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</si>
</sst>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indexed="9"/>
      <name val="Arial"/>
      <family val="2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2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5">
    <xf numFmtId="0" fontId="0" fillId="0" borderId="0" xfId="0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3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1" fontId="13" fillId="0" borderId="1" xfId="0" applyNumberFormat="1" applyFont="1" applyBorder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horizontal="center" vertical="center"/>
    </xf>
    <xf numFmtId="165" fontId="3" fillId="0" borderId="1" xfId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165" fontId="13" fillId="0" borderId="1" xfId="1" applyFont="1" applyFill="1" applyBorder="1" applyAlignment="1">
      <alignment horizontal="center" vertical="center"/>
    </xf>
    <xf numFmtId="165" fontId="13" fillId="0" borderId="1" xfId="1" applyFont="1" applyFill="1" applyBorder="1" applyAlignment="1">
      <alignment horizontal="right" vertical="center"/>
    </xf>
    <xf numFmtId="165" fontId="13" fillId="0" borderId="1" xfId="0" applyNumberFormat="1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13" fillId="2" borderId="0" xfId="2" applyNumberFormat="1" applyFont="1" applyFill="1" applyBorder="1" applyAlignment="1">
      <alignment horizontal="center" vertical="center"/>
    </xf>
    <xf numFmtId="165" fontId="13" fillId="2" borderId="0" xfId="1" applyFont="1" applyFill="1" applyBorder="1" applyAlignment="1">
      <alignment horizontal="center" vertical="center"/>
    </xf>
    <xf numFmtId="165" fontId="14" fillId="2" borderId="0" xfId="0" applyNumberFormat="1" applyFont="1" applyFill="1" applyAlignment="1">
      <alignment horizontal="center" vertical="center"/>
    </xf>
    <xf numFmtId="0" fontId="13" fillId="0" borderId="1" xfId="2" applyNumberFormat="1" applyFont="1" applyFill="1" applyBorder="1" applyAlignment="1">
      <alignment horizontal="center" vertical="center"/>
    </xf>
    <xf numFmtId="165" fontId="14" fillId="2" borderId="0" xfId="1" applyFont="1" applyFill="1" applyBorder="1" applyAlignment="1">
      <alignment horizontal="center" vertical="center"/>
    </xf>
    <xf numFmtId="165" fontId="14" fillId="2" borderId="0" xfId="1" applyFont="1" applyFill="1" applyBorder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165" fontId="13" fillId="0" borderId="1" xfId="1" applyFont="1" applyFill="1" applyBorder="1" applyAlignment="1">
      <alignment horizontal="center" vertical="center" wrapText="1"/>
    </xf>
    <xf numFmtId="165" fontId="13" fillId="2" borderId="1" xfId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1" applyNumberFormat="1" applyFont="1" applyFill="1" applyBorder="1" applyAlignment="1">
      <alignment horizontal="left" vertical="center"/>
    </xf>
    <xf numFmtId="0" fontId="13" fillId="0" borderId="1" xfId="1" applyNumberFormat="1" applyFont="1" applyFill="1" applyBorder="1" applyAlignment="1">
      <alignment horizontal="left" vertical="center" wrapText="1"/>
    </xf>
    <xf numFmtId="0" fontId="13" fillId="2" borderId="0" xfId="1" applyNumberFormat="1" applyFont="1" applyFill="1" applyBorder="1" applyAlignment="1">
      <alignment horizontal="left" vertical="center" wrapText="1"/>
    </xf>
    <xf numFmtId="0" fontId="13" fillId="2" borderId="0" xfId="1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165" fontId="14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4" fontId="15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/>
    </xf>
    <xf numFmtId="43" fontId="5" fillId="2" borderId="0" xfId="0" applyNumberFormat="1" applyFont="1" applyFill="1" applyAlignment="1">
      <alignment horizontal="center"/>
    </xf>
    <xf numFmtId="43" fontId="5" fillId="2" borderId="0" xfId="0" applyNumberFormat="1" applyFont="1" applyFill="1" applyAlignment="1">
      <alignment horizontal="right"/>
    </xf>
    <xf numFmtId="165" fontId="2" fillId="2" borderId="0" xfId="0" applyNumberFormat="1" applyFont="1" applyFill="1" applyAlignment="1">
      <alignment horizontal="center" vertical="center"/>
    </xf>
    <xf numFmtId="165" fontId="10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165" fontId="6" fillId="2" borderId="0" xfId="0" applyNumberFormat="1" applyFont="1" applyFill="1" applyAlignment="1">
      <alignment horizontal="center" vertical="center"/>
    </xf>
    <xf numFmtId="4" fontId="10" fillId="2" borderId="8" xfId="0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4" fontId="8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165" fontId="8" fillId="2" borderId="7" xfId="0" applyNumberFormat="1" applyFont="1" applyFill="1" applyBorder="1" applyAlignment="1">
      <alignment horizontal="center" vertical="center"/>
    </xf>
    <xf numFmtId="43" fontId="9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165" fontId="13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165" fontId="14" fillId="2" borderId="4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4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165" fontId="1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164" fontId="11" fillId="5" borderId="7" xfId="2" applyFont="1" applyFill="1" applyBorder="1" applyAlignment="1" applyProtection="1">
      <alignment horizontal="center"/>
      <protection hidden="1"/>
    </xf>
    <xf numFmtId="0" fontId="6" fillId="0" borderId="0" xfId="0" applyFont="1" applyAlignment="1">
      <alignment horizontal="left" vertical="center"/>
    </xf>
    <xf numFmtId="0" fontId="14" fillId="3" borderId="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4" xfId="0" applyFont="1" applyBorder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14" fillId="3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3" fillId="0" borderId="1" xfId="0" applyFont="1" applyBorder="1" applyAlignment="1">
      <alignment horizontal="left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right" vertical="center"/>
    </xf>
    <xf numFmtId="0" fontId="6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165" fontId="6" fillId="2" borderId="4" xfId="0" applyNumberFormat="1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FF00"/>
      <color rgb="FF66FF33"/>
      <color rgb="FF00CC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51955</xdr:colOff>
      <xdr:row>0</xdr:row>
      <xdr:rowOff>158499</xdr:rowOff>
    </xdr:from>
    <xdr:to>
      <xdr:col>2</xdr:col>
      <xdr:colOff>711214</xdr:colOff>
      <xdr:row>2</xdr:row>
      <xdr:rowOff>285751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5" y="158499"/>
          <a:ext cx="1100873" cy="923888"/>
        </a:xfrm>
        <a:prstGeom prst="rect">
          <a:avLst/>
        </a:prstGeom>
      </xdr:spPr>
    </xdr:pic>
    <xdr:clientData/>
  </xdr:twoCellAnchor>
  <xdr:twoCellAnchor editAs="oneCell">
    <xdr:from>
      <xdr:col>8</xdr:col>
      <xdr:colOff>323355</xdr:colOff>
      <xdr:row>0</xdr:row>
      <xdr:rowOff>78376</xdr:rowOff>
    </xdr:from>
    <xdr:to>
      <xdr:col>9</xdr:col>
      <xdr:colOff>830419</xdr:colOff>
      <xdr:row>2</xdr:row>
      <xdr:rowOff>60614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47514" y="78376"/>
          <a:ext cx="1260404" cy="778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3"/>
  <sheetViews>
    <sheetView tabSelected="1" zoomScale="110" zoomScaleNormal="110" workbookViewId="0">
      <selection activeCell="D13" sqref="D13"/>
    </sheetView>
  </sheetViews>
  <sheetFormatPr baseColWidth="10" defaultColWidth="11.42578125" defaultRowHeight="12" x14ac:dyDescent="0.25"/>
  <cols>
    <col min="1" max="1" width="6.5703125" style="2" bestFit="1" customWidth="1"/>
    <col min="2" max="2" width="9.5703125" style="16" hidden="1" customWidth="1"/>
    <col min="3" max="3" width="30.28515625" style="6" bestFit="1" customWidth="1"/>
    <col min="4" max="4" width="55.42578125" style="7" bestFit="1" customWidth="1"/>
    <col min="5" max="5" width="5.28515625" style="2" bestFit="1" customWidth="1"/>
    <col min="6" max="6" width="7.85546875" style="2" bestFit="1" customWidth="1"/>
    <col min="7" max="7" width="10.85546875" style="2" bestFit="1" customWidth="1"/>
    <col min="8" max="8" width="15.7109375" style="2" bestFit="1" customWidth="1"/>
    <col min="9" max="9" width="11.28515625" style="2" bestFit="1" customWidth="1"/>
    <col min="10" max="10" width="13.7109375" style="2" bestFit="1" customWidth="1"/>
    <col min="11" max="16384" width="11.42578125" style="3"/>
  </cols>
  <sheetData>
    <row r="1" spans="1:10" ht="33.75" x14ac:dyDescent="0.25">
      <c r="A1" s="121" t="s">
        <v>174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0" ht="28.5" x14ac:dyDescent="0.25">
      <c r="A2" s="122" t="s">
        <v>274</v>
      </c>
      <c r="B2" s="122"/>
      <c r="C2" s="122"/>
      <c r="D2" s="122"/>
      <c r="E2" s="122"/>
      <c r="F2" s="122"/>
      <c r="G2" s="122"/>
      <c r="H2" s="122"/>
      <c r="I2" s="122"/>
      <c r="J2" s="122"/>
    </row>
    <row r="3" spans="1:10" ht="28.5" x14ac:dyDescent="0.25">
      <c r="A3" s="123" t="s">
        <v>281</v>
      </c>
      <c r="B3" s="123"/>
      <c r="C3" s="123"/>
      <c r="D3" s="123"/>
      <c r="E3" s="123"/>
      <c r="F3" s="123"/>
      <c r="G3" s="123"/>
      <c r="H3" s="123"/>
      <c r="I3" s="123"/>
      <c r="J3" s="123"/>
    </row>
    <row r="4" spans="1:10" ht="21" x14ac:dyDescent="0.25">
      <c r="A4" s="124" t="s">
        <v>363</v>
      </c>
      <c r="B4" s="124"/>
      <c r="C4" s="124"/>
      <c r="D4" s="124"/>
      <c r="E4" s="124"/>
      <c r="F4" s="124"/>
      <c r="G4" s="124"/>
      <c r="H4" s="124"/>
      <c r="I4" s="124"/>
      <c r="J4" s="124"/>
    </row>
    <row r="5" spans="1:10" x14ac:dyDescent="0.25">
      <c r="A5" s="1"/>
      <c r="B5" s="8"/>
      <c r="C5" s="96"/>
      <c r="D5" s="4"/>
      <c r="E5" s="5"/>
      <c r="F5" s="5"/>
      <c r="G5" s="5"/>
      <c r="H5" s="5"/>
      <c r="I5" s="5"/>
      <c r="J5" s="5"/>
    </row>
    <row r="6" spans="1:10" x14ac:dyDescent="0.25">
      <c r="A6" s="120" t="s">
        <v>332</v>
      </c>
      <c r="B6" s="120"/>
      <c r="C6" s="120"/>
      <c r="D6" s="120"/>
      <c r="E6" s="120"/>
      <c r="F6" s="120"/>
      <c r="G6" s="120"/>
      <c r="H6" s="120"/>
      <c r="I6" s="120"/>
      <c r="J6" s="120"/>
    </row>
    <row r="7" spans="1:10" s="2" customFormat="1" ht="22.5" x14ac:dyDescent="0.25">
      <c r="A7" s="13" t="s">
        <v>42</v>
      </c>
      <c r="B7" s="9" t="s">
        <v>210</v>
      </c>
      <c r="C7" s="101" t="s">
        <v>11</v>
      </c>
      <c r="D7" s="13" t="s">
        <v>48</v>
      </c>
      <c r="E7" s="13" t="s">
        <v>18</v>
      </c>
      <c r="F7" s="13" t="s">
        <v>13</v>
      </c>
      <c r="G7" s="13" t="s">
        <v>12</v>
      </c>
      <c r="H7" s="13" t="s">
        <v>364</v>
      </c>
      <c r="I7" s="13" t="s">
        <v>46</v>
      </c>
      <c r="J7" s="13" t="s">
        <v>47</v>
      </c>
    </row>
    <row r="8" spans="1:10" x14ac:dyDescent="0.25">
      <c r="A8" s="17">
        <v>1</v>
      </c>
      <c r="B8" s="10">
        <v>1585782506</v>
      </c>
      <c r="C8" s="10" t="s">
        <v>287</v>
      </c>
      <c r="D8" s="19" t="s">
        <v>49</v>
      </c>
      <c r="E8" s="20">
        <v>50</v>
      </c>
      <c r="F8" s="21">
        <v>824.36</v>
      </c>
      <c r="G8" s="22">
        <f>E8*F8</f>
        <v>41218</v>
      </c>
      <c r="H8" s="22"/>
      <c r="I8" s="22">
        <v>41218</v>
      </c>
      <c r="J8" s="22">
        <v>41218</v>
      </c>
    </row>
    <row r="9" spans="1:10" x14ac:dyDescent="0.25">
      <c r="A9" s="17">
        <v>2</v>
      </c>
      <c r="B9" s="11">
        <v>1578326980</v>
      </c>
      <c r="C9" s="10" t="s">
        <v>288</v>
      </c>
      <c r="D9" s="19" t="s">
        <v>49</v>
      </c>
      <c r="E9" s="20">
        <v>50</v>
      </c>
      <c r="F9" s="21">
        <v>824.36</v>
      </c>
      <c r="G9" s="22">
        <f t="shared" ref="G9:G16" si="0">E9*F9</f>
        <v>41218</v>
      </c>
      <c r="H9" s="22"/>
      <c r="I9" s="22">
        <v>41218</v>
      </c>
      <c r="J9" s="22">
        <v>41218</v>
      </c>
    </row>
    <row r="10" spans="1:10" x14ac:dyDescent="0.25">
      <c r="A10" s="17">
        <v>3</v>
      </c>
      <c r="B10" s="10">
        <v>1585782638</v>
      </c>
      <c r="C10" s="10" t="s">
        <v>289</v>
      </c>
      <c r="D10" s="19" t="s">
        <v>49</v>
      </c>
      <c r="E10" s="20">
        <v>50</v>
      </c>
      <c r="F10" s="21">
        <v>824.36</v>
      </c>
      <c r="G10" s="22">
        <f t="shared" si="0"/>
        <v>41218</v>
      </c>
      <c r="H10" s="22"/>
      <c r="I10" s="22">
        <v>41218</v>
      </c>
      <c r="J10" s="22">
        <v>41218</v>
      </c>
    </row>
    <row r="11" spans="1:10" x14ac:dyDescent="0.25">
      <c r="A11" s="17">
        <v>4</v>
      </c>
      <c r="B11" s="11">
        <v>1598506704</v>
      </c>
      <c r="C11" s="10" t="s">
        <v>290</v>
      </c>
      <c r="D11" s="24" t="s">
        <v>49</v>
      </c>
      <c r="E11" s="20">
        <v>50</v>
      </c>
      <c r="F11" s="21">
        <v>824.36</v>
      </c>
      <c r="G11" s="22">
        <f t="shared" si="0"/>
        <v>41218</v>
      </c>
      <c r="H11" s="22"/>
      <c r="I11" s="22">
        <v>41218</v>
      </c>
      <c r="J11" s="22">
        <v>41218</v>
      </c>
    </row>
    <row r="12" spans="1:10" x14ac:dyDescent="0.25">
      <c r="A12" s="17">
        <v>5</v>
      </c>
      <c r="B12" s="11">
        <v>1587601700</v>
      </c>
      <c r="C12" s="10" t="s">
        <v>291</v>
      </c>
      <c r="D12" s="24" t="s">
        <v>49</v>
      </c>
      <c r="E12" s="20">
        <v>50</v>
      </c>
      <c r="F12" s="21">
        <v>824.36</v>
      </c>
      <c r="G12" s="22">
        <f t="shared" si="0"/>
        <v>41218</v>
      </c>
      <c r="H12" s="22"/>
      <c r="I12" s="22">
        <v>41218</v>
      </c>
      <c r="J12" s="22">
        <v>41218</v>
      </c>
    </row>
    <row r="13" spans="1:10" x14ac:dyDescent="0.25">
      <c r="A13" s="17">
        <v>6</v>
      </c>
      <c r="B13" s="11">
        <v>1585781241</v>
      </c>
      <c r="C13" s="14" t="s">
        <v>292</v>
      </c>
      <c r="D13" s="24" t="s">
        <v>49</v>
      </c>
      <c r="E13" s="20">
        <v>50</v>
      </c>
      <c r="F13" s="21">
        <v>824.36</v>
      </c>
      <c r="G13" s="22">
        <f>E13*F13</f>
        <v>41218</v>
      </c>
      <c r="H13" s="22"/>
      <c r="I13" s="22">
        <v>41218</v>
      </c>
      <c r="J13" s="22">
        <v>41218</v>
      </c>
    </row>
    <row r="14" spans="1:10" x14ac:dyDescent="0.25">
      <c r="A14" s="17">
        <v>7</v>
      </c>
      <c r="B14" s="11">
        <v>1585781259</v>
      </c>
      <c r="C14" s="14" t="s">
        <v>293</v>
      </c>
      <c r="D14" s="24" t="s">
        <v>49</v>
      </c>
      <c r="E14" s="20">
        <v>50</v>
      </c>
      <c r="F14" s="21">
        <v>824.36</v>
      </c>
      <c r="G14" s="22">
        <f>E14*F14</f>
        <v>41218</v>
      </c>
      <c r="H14" s="22"/>
      <c r="I14" s="22">
        <v>41218</v>
      </c>
      <c r="J14" s="22">
        <v>41218</v>
      </c>
    </row>
    <row r="15" spans="1:10" ht="12" customHeight="1" x14ac:dyDescent="0.25">
      <c r="A15" s="17">
        <v>8</v>
      </c>
      <c r="B15" s="11">
        <v>1578334699</v>
      </c>
      <c r="C15" s="10" t="s">
        <v>294</v>
      </c>
      <c r="D15" s="24" t="s">
        <v>49</v>
      </c>
      <c r="E15" s="20">
        <v>50</v>
      </c>
      <c r="F15" s="21">
        <v>824.36</v>
      </c>
      <c r="G15" s="22">
        <f t="shared" si="0"/>
        <v>41218</v>
      </c>
      <c r="H15" s="22"/>
      <c r="I15" s="22">
        <v>41218</v>
      </c>
      <c r="J15" s="22">
        <v>41218</v>
      </c>
    </row>
    <row r="16" spans="1:10" x14ac:dyDescent="0.25">
      <c r="A16" s="17">
        <v>9</v>
      </c>
      <c r="B16" s="11">
        <v>1578069996</v>
      </c>
      <c r="C16" s="10" t="s">
        <v>295</v>
      </c>
      <c r="D16" s="19" t="s">
        <v>49</v>
      </c>
      <c r="E16" s="20">
        <v>50</v>
      </c>
      <c r="F16" s="21">
        <v>824.36</v>
      </c>
      <c r="G16" s="22">
        <f t="shared" si="0"/>
        <v>41218</v>
      </c>
      <c r="H16" s="22"/>
      <c r="I16" s="22">
        <v>41218</v>
      </c>
      <c r="J16" s="22">
        <v>41218</v>
      </c>
    </row>
    <row r="17" spans="1:10" x14ac:dyDescent="0.25">
      <c r="A17" s="17">
        <v>10</v>
      </c>
      <c r="B17" s="11"/>
      <c r="C17" s="14" t="s">
        <v>177</v>
      </c>
      <c r="D17" s="19" t="s">
        <v>175</v>
      </c>
      <c r="E17" s="20"/>
      <c r="F17" s="21"/>
      <c r="G17" s="22"/>
      <c r="H17" s="22"/>
      <c r="I17" s="22">
        <v>0</v>
      </c>
      <c r="J17" s="22">
        <v>0</v>
      </c>
    </row>
    <row r="18" spans="1:10" x14ac:dyDescent="0.25">
      <c r="A18" s="17">
        <v>11</v>
      </c>
      <c r="B18" s="10">
        <v>1565342956</v>
      </c>
      <c r="C18" s="10" t="s">
        <v>169</v>
      </c>
      <c r="D18" s="18" t="s">
        <v>50</v>
      </c>
      <c r="E18" s="20">
        <v>50</v>
      </c>
      <c r="F18" s="25">
        <v>263.55</v>
      </c>
      <c r="G18" s="26">
        <f>E18*F18</f>
        <v>13177.5</v>
      </c>
      <c r="H18" s="26"/>
      <c r="I18" s="22">
        <v>13177.5</v>
      </c>
      <c r="J18" s="22">
        <v>13177.5</v>
      </c>
    </row>
    <row r="19" spans="1:10" x14ac:dyDescent="0.25">
      <c r="A19" s="28"/>
      <c r="B19" s="12"/>
      <c r="C19" s="12"/>
      <c r="D19" s="29"/>
      <c r="E19" s="31" t="s">
        <v>193</v>
      </c>
      <c r="F19" s="32"/>
      <c r="G19" s="33">
        <f>SUM(G8:G18)</f>
        <v>384139.5</v>
      </c>
      <c r="H19" s="33"/>
      <c r="I19" s="54">
        <f t="shared" ref="I19:J19" si="1">SUM(I8:I18)</f>
        <v>384139.5</v>
      </c>
      <c r="J19" s="54">
        <f t="shared" si="1"/>
        <v>384139.5</v>
      </c>
    </row>
    <row r="20" spans="1:10" x14ac:dyDescent="0.25">
      <c r="A20" s="28"/>
      <c r="B20" s="12"/>
      <c r="C20" s="12"/>
      <c r="D20" s="29"/>
      <c r="E20" s="31"/>
      <c r="F20" s="32"/>
      <c r="G20" s="33"/>
      <c r="H20" s="33"/>
      <c r="I20" s="33"/>
      <c r="J20" s="33"/>
    </row>
    <row r="21" spans="1:10" x14ac:dyDescent="0.25">
      <c r="A21" s="28"/>
      <c r="B21" s="12"/>
      <c r="C21" s="12"/>
      <c r="D21" s="29"/>
      <c r="E21" s="31"/>
      <c r="F21" s="32"/>
      <c r="G21" s="33"/>
      <c r="H21" s="33"/>
      <c r="I21" s="33"/>
      <c r="J21" s="33"/>
    </row>
    <row r="22" spans="1:10" x14ac:dyDescent="0.25">
      <c r="A22" s="120" t="s">
        <v>136</v>
      </c>
      <c r="B22" s="120"/>
      <c r="C22" s="120"/>
      <c r="D22" s="120"/>
      <c r="E22" s="120"/>
      <c r="F22" s="120"/>
      <c r="G22" s="120"/>
      <c r="H22" s="120"/>
      <c r="I22" s="120"/>
      <c r="J22" s="120"/>
    </row>
    <row r="23" spans="1:10" ht="22.5" x14ac:dyDescent="0.25">
      <c r="A23" s="13" t="s">
        <v>42</v>
      </c>
      <c r="B23" s="13" t="s">
        <v>210</v>
      </c>
      <c r="C23" s="97" t="s">
        <v>11</v>
      </c>
      <c r="D23" s="13" t="s">
        <v>48</v>
      </c>
      <c r="E23" s="13" t="s">
        <v>18</v>
      </c>
      <c r="F23" s="13" t="s">
        <v>13</v>
      </c>
      <c r="G23" s="13" t="s">
        <v>12</v>
      </c>
      <c r="H23" s="13" t="s">
        <v>364</v>
      </c>
      <c r="I23" s="13" t="s">
        <v>46</v>
      </c>
      <c r="J23" s="13" t="s">
        <v>47</v>
      </c>
    </row>
    <row r="24" spans="1:10" x14ac:dyDescent="0.25">
      <c r="A24" s="17">
        <v>12</v>
      </c>
      <c r="B24" s="11">
        <v>1520345242</v>
      </c>
      <c r="C24" s="10" t="s">
        <v>261</v>
      </c>
      <c r="D24" s="18" t="s">
        <v>120</v>
      </c>
      <c r="E24" s="20">
        <v>50</v>
      </c>
      <c r="F24" s="25">
        <v>1787.61</v>
      </c>
      <c r="G24" s="27">
        <f t="shared" ref="G24:G30" si="2">E24*F24</f>
        <v>89380.5</v>
      </c>
      <c r="H24" s="27"/>
      <c r="I24" s="22">
        <v>89380.5</v>
      </c>
      <c r="J24" s="22">
        <v>89380.5</v>
      </c>
    </row>
    <row r="25" spans="1:10" x14ac:dyDescent="0.25">
      <c r="A25" s="17">
        <v>13</v>
      </c>
      <c r="B25" s="11">
        <v>1577491618</v>
      </c>
      <c r="C25" s="94" t="s">
        <v>269</v>
      </c>
      <c r="D25" s="18" t="s">
        <v>176</v>
      </c>
      <c r="E25" s="20">
        <v>50</v>
      </c>
      <c r="F25" s="25">
        <v>661.33</v>
      </c>
      <c r="G25" s="25">
        <f t="shared" si="2"/>
        <v>33066.5</v>
      </c>
      <c r="H25" s="25"/>
      <c r="I25" s="22">
        <v>33066.5</v>
      </c>
      <c r="J25" s="22">
        <v>33066.5</v>
      </c>
    </row>
    <row r="26" spans="1:10" x14ac:dyDescent="0.25">
      <c r="A26" s="17">
        <v>14</v>
      </c>
      <c r="B26" s="10">
        <v>1518082669</v>
      </c>
      <c r="C26" s="10" t="s">
        <v>194</v>
      </c>
      <c r="D26" s="18" t="s">
        <v>132</v>
      </c>
      <c r="E26" s="20">
        <v>50</v>
      </c>
      <c r="F26" s="25">
        <v>536.54</v>
      </c>
      <c r="G26" s="25">
        <f t="shared" si="2"/>
        <v>26827</v>
      </c>
      <c r="H26" s="25"/>
      <c r="I26" s="22">
        <v>26827</v>
      </c>
      <c r="J26" s="22">
        <v>26827</v>
      </c>
    </row>
    <row r="27" spans="1:10" x14ac:dyDescent="0.25">
      <c r="A27" s="17">
        <v>15</v>
      </c>
      <c r="B27" s="11">
        <v>1585781305</v>
      </c>
      <c r="C27" s="10" t="s">
        <v>131</v>
      </c>
      <c r="D27" s="18" t="s">
        <v>133</v>
      </c>
      <c r="E27" s="20">
        <v>50</v>
      </c>
      <c r="F27" s="25">
        <v>536.54</v>
      </c>
      <c r="G27" s="25">
        <f t="shared" si="2"/>
        <v>26827</v>
      </c>
      <c r="H27" s="25"/>
      <c r="I27" s="22">
        <v>26827</v>
      </c>
      <c r="J27" s="22">
        <v>26827</v>
      </c>
    </row>
    <row r="28" spans="1:10" x14ac:dyDescent="0.25">
      <c r="A28" s="17">
        <v>16</v>
      </c>
      <c r="B28" s="11">
        <v>1585781313</v>
      </c>
      <c r="C28" s="10" t="s">
        <v>162</v>
      </c>
      <c r="D28" s="18" t="s">
        <v>50</v>
      </c>
      <c r="E28" s="20">
        <v>50</v>
      </c>
      <c r="F28" s="25">
        <v>263.56</v>
      </c>
      <c r="G28" s="25">
        <f t="shared" si="2"/>
        <v>13178</v>
      </c>
      <c r="H28" s="25"/>
      <c r="I28" s="22">
        <v>13178</v>
      </c>
      <c r="J28" s="22">
        <v>13178</v>
      </c>
    </row>
    <row r="29" spans="1:10" x14ac:dyDescent="0.25">
      <c r="A29" s="17"/>
      <c r="B29" s="10"/>
      <c r="C29" s="10" t="s">
        <v>177</v>
      </c>
      <c r="D29" s="18" t="s">
        <v>344</v>
      </c>
      <c r="E29" s="20"/>
      <c r="F29" s="25"/>
      <c r="G29" s="25"/>
      <c r="H29" s="25"/>
      <c r="I29" s="22"/>
      <c r="J29" s="22">
        <v>0</v>
      </c>
    </row>
    <row r="30" spans="1:10" x14ac:dyDescent="0.25">
      <c r="A30" s="17">
        <v>18</v>
      </c>
      <c r="B30" s="10">
        <v>1577469118</v>
      </c>
      <c r="C30" s="10" t="s">
        <v>284</v>
      </c>
      <c r="D30" s="18" t="s">
        <v>228</v>
      </c>
      <c r="E30" s="20">
        <v>50</v>
      </c>
      <c r="F30" s="25">
        <v>661.33</v>
      </c>
      <c r="G30" s="25">
        <f t="shared" si="2"/>
        <v>33066.5</v>
      </c>
      <c r="H30" s="25"/>
      <c r="I30" s="22">
        <v>33066.5</v>
      </c>
      <c r="J30" s="22">
        <v>33066.5</v>
      </c>
    </row>
    <row r="31" spans="1:10" x14ac:dyDescent="0.25">
      <c r="A31" s="28"/>
      <c r="B31" s="12"/>
      <c r="C31" s="12"/>
      <c r="D31" s="29"/>
      <c r="E31" s="31"/>
      <c r="F31" s="32"/>
      <c r="G31" s="35">
        <f t="shared" ref="G31" si="3">SUM(G24:G30)</f>
        <v>222345.5</v>
      </c>
      <c r="H31" s="35"/>
      <c r="I31" s="35">
        <f>SUM(I24:I30)</f>
        <v>222345.5</v>
      </c>
      <c r="J31" s="35">
        <f>SUM(J24:J30)</f>
        <v>222345.5</v>
      </c>
    </row>
    <row r="32" spans="1:10" x14ac:dyDescent="0.25">
      <c r="A32" s="28"/>
      <c r="B32" s="12"/>
      <c r="C32" s="12"/>
      <c r="D32" s="29"/>
      <c r="E32" s="31"/>
      <c r="F32" s="32"/>
      <c r="G32" s="35"/>
      <c r="H32" s="35"/>
      <c r="I32" s="35"/>
      <c r="J32" s="35"/>
    </row>
    <row r="33" spans="1:10" x14ac:dyDescent="0.25">
      <c r="A33" s="28"/>
      <c r="B33" s="12"/>
      <c r="C33" s="12"/>
      <c r="D33" s="29"/>
      <c r="E33" s="31"/>
      <c r="F33" s="32"/>
      <c r="G33" s="35"/>
      <c r="H33" s="35"/>
      <c r="I33" s="35"/>
      <c r="J33" s="35"/>
    </row>
    <row r="34" spans="1:10" x14ac:dyDescent="0.25">
      <c r="A34" s="120" t="s">
        <v>137</v>
      </c>
      <c r="B34" s="120"/>
      <c r="C34" s="120"/>
      <c r="D34" s="120"/>
      <c r="E34" s="120"/>
      <c r="F34" s="120"/>
      <c r="G34" s="120"/>
      <c r="H34" s="120"/>
      <c r="I34" s="120"/>
      <c r="J34" s="120"/>
    </row>
    <row r="35" spans="1:10" ht="22.5" x14ac:dyDescent="0.25">
      <c r="A35" s="13" t="s">
        <v>42</v>
      </c>
      <c r="B35" s="13" t="s">
        <v>210</v>
      </c>
      <c r="C35" s="97" t="s">
        <v>11</v>
      </c>
      <c r="D35" s="13" t="s">
        <v>48</v>
      </c>
      <c r="E35" s="13" t="s">
        <v>18</v>
      </c>
      <c r="F35" s="13" t="s">
        <v>13</v>
      </c>
      <c r="G35" s="13" t="s">
        <v>12</v>
      </c>
      <c r="H35" s="13" t="s">
        <v>364</v>
      </c>
      <c r="I35" s="13" t="s">
        <v>46</v>
      </c>
      <c r="J35" s="13" t="s">
        <v>47</v>
      </c>
    </row>
    <row r="36" spans="1:10" x14ac:dyDescent="0.25">
      <c r="A36" s="17">
        <v>19</v>
      </c>
      <c r="B36" s="10">
        <v>1585781330</v>
      </c>
      <c r="C36" s="10" t="s">
        <v>77</v>
      </c>
      <c r="D36" s="18" t="s">
        <v>84</v>
      </c>
      <c r="E36" s="20">
        <v>50</v>
      </c>
      <c r="F36" s="92">
        <v>943.95</v>
      </c>
      <c r="G36" s="93">
        <f>F36*E36</f>
        <v>47197.5</v>
      </c>
      <c r="H36" s="93"/>
      <c r="I36" s="22">
        <v>47197.5</v>
      </c>
      <c r="J36" s="22">
        <v>47197.5</v>
      </c>
    </row>
    <row r="37" spans="1:10" x14ac:dyDescent="0.25">
      <c r="A37" s="17">
        <v>20</v>
      </c>
      <c r="B37" s="11">
        <v>1585781275</v>
      </c>
      <c r="C37" s="14" t="s">
        <v>80</v>
      </c>
      <c r="D37" s="19" t="s">
        <v>262</v>
      </c>
      <c r="E37" s="20">
        <v>50</v>
      </c>
      <c r="F37" s="46">
        <v>661.33</v>
      </c>
      <c r="G37" s="25">
        <f>E37*F37</f>
        <v>33066.5</v>
      </c>
      <c r="H37" s="25"/>
      <c r="I37" s="22">
        <v>33066.5</v>
      </c>
      <c r="J37" s="22">
        <v>33066.5</v>
      </c>
    </row>
    <row r="38" spans="1:10" x14ac:dyDescent="0.25">
      <c r="A38" s="17">
        <v>21</v>
      </c>
      <c r="B38" s="10">
        <v>1595671152</v>
      </c>
      <c r="C38" s="94" t="s">
        <v>238</v>
      </c>
      <c r="D38" s="19" t="s">
        <v>62</v>
      </c>
      <c r="E38" s="20">
        <v>50</v>
      </c>
      <c r="F38" s="46">
        <v>312.25</v>
      </c>
      <c r="G38" s="26">
        <f>E38*F38</f>
        <v>15612.5</v>
      </c>
      <c r="H38" s="26"/>
      <c r="I38" s="22">
        <v>15612.5</v>
      </c>
      <c r="J38" s="22">
        <v>15612.5</v>
      </c>
    </row>
    <row r="39" spans="1:10" x14ac:dyDescent="0.25">
      <c r="A39" s="17">
        <v>22</v>
      </c>
      <c r="B39" s="10">
        <v>1573205037</v>
      </c>
      <c r="C39" s="10" t="s">
        <v>348</v>
      </c>
      <c r="D39" s="18" t="s">
        <v>226</v>
      </c>
      <c r="E39" s="20">
        <v>50</v>
      </c>
      <c r="F39" s="46">
        <v>312.25</v>
      </c>
      <c r="G39" s="26">
        <f>E39*F39</f>
        <v>15612.5</v>
      </c>
      <c r="H39" s="26"/>
      <c r="I39" s="22">
        <v>15612.5</v>
      </c>
      <c r="J39" s="22">
        <v>15612.5</v>
      </c>
    </row>
    <row r="40" spans="1:10" x14ac:dyDescent="0.25">
      <c r="A40" s="17">
        <v>23</v>
      </c>
      <c r="B40" s="11"/>
      <c r="C40" s="10" t="s">
        <v>177</v>
      </c>
      <c r="D40" s="18" t="s">
        <v>225</v>
      </c>
      <c r="E40" s="20"/>
      <c r="F40" s="25"/>
      <c r="G40" s="26"/>
      <c r="H40" s="26"/>
      <c r="I40" s="27"/>
      <c r="J40" s="22">
        <v>0</v>
      </c>
    </row>
    <row r="41" spans="1:10" x14ac:dyDescent="0.25">
      <c r="A41" s="17">
        <v>24</v>
      </c>
      <c r="B41" s="10"/>
      <c r="C41" s="10" t="s">
        <v>177</v>
      </c>
      <c r="D41" s="18" t="s">
        <v>50</v>
      </c>
      <c r="E41" s="20"/>
      <c r="F41" s="25"/>
      <c r="G41" s="25"/>
      <c r="H41" s="25"/>
      <c r="I41" s="27"/>
      <c r="J41" s="22">
        <v>0</v>
      </c>
    </row>
    <row r="42" spans="1:10" x14ac:dyDescent="0.25">
      <c r="A42" s="17">
        <v>25</v>
      </c>
      <c r="B42" s="11">
        <v>1585781283</v>
      </c>
      <c r="C42" s="10" t="s">
        <v>98</v>
      </c>
      <c r="D42" s="18" t="s">
        <v>200</v>
      </c>
      <c r="E42" s="20">
        <v>50</v>
      </c>
      <c r="F42" s="25">
        <v>312.25</v>
      </c>
      <c r="G42" s="26">
        <f>E42*F42</f>
        <v>15612.5</v>
      </c>
      <c r="H42" s="26"/>
      <c r="I42" s="22">
        <v>15612.5</v>
      </c>
      <c r="J42" s="22">
        <v>15612.5</v>
      </c>
    </row>
    <row r="43" spans="1:10" x14ac:dyDescent="0.25">
      <c r="A43" s="28"/>
      <c r="B43" s="12"/>
      <c r="C43" s="12"/>
      <c r="D43" s="29"/>
      <c r="E43" s="31"/>
      <c r="F43" s="32"/>
      <c r="G43" s="36">
        <f>SUM(G36:G42)</f>
        <v>127101.5</v>
      </c>
      <c r="H43" s="36"/>
      <c r="I43" s="35">
        <f t="shared" ref="I43:J43" si="4">SUM(I36:I42)</f>
        <v>127101.5</v>
      </c>
      <c r="J43" s="35">
        <f t="shared" si="4"/>
        <v>127101.5</v>
      </c>
    </row>
    <row r="44" spans="1:10" x14ac:dyDescent="0.25">
      <c r="A44" s="28"/>
      <c r="B44" s="12"/>
      <c r="C44" s="12"/>
      <c r="D44" s="29"/>
      <c r="E44" s="31"/>
      <c r="F44" s="32"/>
      <c r="G44" s="36"/>
      <c r="H44" s="36"/>
      <c r="I44" s="35"/>
      <c r="J44" s="35"/>
    </row>
    <row r="45" spans="1:10" x14ac:dyDescent="0.25">
      <c r="A45" s="28"/>
      <c r="B45" s="12"/>
      <c r="C45" s="12"/>
      <c r="D45" s="29"/>
      <c r="E45" s="31"/>
      <c r="F45" s="32"/>
      <c r="G45" s="35"/>
      <c r="H45" s="35"/>
      <c r="I45" s="35"/>
      <c r="J45" s="35"/>
    </row>
    <row r="46" spans="1:10" x14ac:dyDescent="0.25">
      <c r="A46" s="111" t="s">
        <v>138</v>
      </c>
      <c r="B46" s="112"/>
      <c r="C46" s="112"/>
      <c r="D46" s="112"/>
      <c r="E46" s="112"/>
      <c r="F46" s="112"/>
      <c r="G46" s="112"/>
      <c r="H46" s="112"/>
      <c r="I46" s="112"/>
      <c r="J46" s="113"/>
    </row>
    <row r="47" spans="1:10" ht="22.5" x14ac:dyDescent="0.25">
      <c r="A47" s="13" t="s">
        <v>42</v>
      </c>
      <c r="B47" s="13" t="s">
        <v>210</v>
      </c>
      <c r="C47" s="97" t="s">
        <v>11</v>
      </c>
      <c r="D47" s="13" t="s">
        <v>48</v>
      </c>
      <c r="E47" s="13" t="s">
        <v>18</v>
      </c>
      <c r="F47" s="13" t="s">
        <v>13</v>
      </c>
      <c r="G47" s="13" t="s">
        <v>12</v>
      </c>
      <c r="H47" s="13" t="s">
        <v>364</v>
      </c>
      <c r="I47" s="13" t="s">
        <v>46</v>
      </c>
      <c r="J47" s="13" t="s">
        <v>47</v>
      </c>
    </row>
    <row r="48" spans="1:10" x14ac:dyDescent="0.25">
      <c r="A48" s="17">
        <v>26</v>
      </c>
      <c r="B48" s="10">
        <v>1585781691</v>
      </c>
      <c r="C48" s="10" t="s">
        <v>255</v>
      </c>
      <c r="D48" s="18" t="s">
        <v>54</v>
      </c>
      <c r="E48" s="20">
        <v>50</v>
      </c>
      <c r="F48" s="25">
        <v>943.95</v>
      </c>
      <c r="G48" s="25">
        <f>E48*F48</f>
        <v>47197.5</v>
      </c>
      <c r="H48" s="25"/>
      <c r="I48" s="22">
        <v>47197.5</v>
      </c>
      <c r="J48" s="22">
        <v>47197.5</v>
      </c>
    </row>
    <row r="49" spans="1:10" x14ac:dyDescent="0.25">
      <c r="A49" s="17">
        <v>27</v>
      </c>
      <c r="B49" s="10">
        <v>2958598428</v>
      </c>
      <c r="C49" s="14" t="s">
        <v>325</v>
      </c>
      <c r="D49" s="18" t="s">
        <v>185</v>
      </c>
      <c r="E49" s="20">
        <v>50</v>
      </c>
      <c r="F49" s="25">
        <v>661.33</v>
      </c>
      <c r="G49" s="25">
        <f>E49*F49</f>
        <v>33066.5</v>
      </c>
      <c r="H49" s="25"/>
      <c r="I49" s="22">
        <v>33066.5</v>
      </c>
      <c r="J49" s="22">
        <v>33066.5</v>
      </c>
    </row>
    <row r="50" spans="1:10" x14ac:dyDescent="0.25">
      <c r="A50" s="17">
        <v>28</v>
      </c>
      <c r="B50" s="14">
        <v>1578860762</v>
      </c>
      <c r="C50" s="14" t="s">
        <v>93</v>
      </c>
      <c r="D50" s="19" t="s">
        <v>336</v>
      </c>
      <c r="E50" s="20">
        <v>50</v>
      </c>
      <c r="F50" s="25">
        <v>661.33</v>
      </c>
      <c r="G50" s="25">
        <f>E50*F50</f>
        <v>33066.5</v>
      </c>
      <c r="H50" s="25"/>
      <c r="I50" s="22">
        <v>33066.5</v>
      </c>
      <c r="J50" s="22">
        <v>33066.5</v>
      </c>
    </row>
    <row r="51" spans="1:10" x14ac:dyDescent="0.25">
      <c r="A51" s="17">
        <v>29</v>
      </c>
      <c r="B51" s="10">
        <v>1566739075</v>
      </c>
      <c r="C51" s="10" t="s">
        <v>244</v>
      </c>
      <c r="D51" s="19" t="s">
        <v>263</v>
      </c>
      <c r="E51" s="20">
        <v>50</v>
      </c>
      <c r="F51" s="25">
        <v>414.83</v>
      </c>
      <c r="G51" s="25">
        <f>E51*F51</f>
        <v>20741.5</v>
      </c>
      <c r="H51" s="25"/>
      <c r="I51" s="22">
        <v>20741.5</v>
      </c>
      <c r="J51" s="22">
        <v>20741.5</v>
      </c>
    </row>
    <row r="52" spans="1:10" x14ac:dyDescent="0.25">
      <c r="A52" s="17">
        <v>30</v>
      </c>
      <c r="B52" s="10">
        <v>1585781429</v>
      </c>
      <c r="C52" s="10" t="s">
        <v>163</v>
      </c>
      <c r="D52" s="18" t="s">
        <v>50</v>
      </c>
      <c r="E52" s="20">
        <v>50</v>
      </c>
      <c r="F52" s="25">
        <v>263.56</v>
      </c>
      <c r="G52" s="25">
        <f>E52*F52</f>
        <v>13178</v>
      </c>
      <c r="H52" s="25"/>
      <c r="I52" s="22">
        <v>13178</v>
      </c>
      <c r="J52" s="22">
        <v>13178</v>
      </c>
    </row>
    <row r="53" spans="1:10" x14ac:dyDescent="0.25">
      <c r="A53" s="28"/>
      <c r="B53" s="12"/>
      <c r="C53" s="12"/>
      <c r="D53" s="29"/>
      <c r="E53" s="28"/>
      <c r="F53" s="28"/>
      <c r="G53" s="33">
        <f>SUM(G48:G52)</f>
        <v>147250</v>
      </c>
      <c r="H53" s="33"/>
      <c r="I53" s="33">
        <f t="shared" ref="I53:J53" si="5">SUM(I48:I52)</f>
        <v>147250</v>
      </c>
      <c r="J53" s="33">
        <f t="shared" si="5"/>
        <v>147250</v>
      </c>
    </row>
    <row r="54" spans="1:10" x14ac:dyDescent="0.25">
      <c r="A54" s="28"/>
      <c r="B54" s="12"/>
      <c r="C54" s="12"/>
      <c r="D54" s="29"/>
      <c r="E54" s="28"/>
      <c r="F54" s="28"/>
      <c r="G54" s="33"/>
      <c r="H54" s="33"/>
      <c r="I54" s="33"/>
      <c r="J54" s="33"/>
    </row>
    <row r="55" spans="1:10" ht="11.45" customHeight="1" x14ac:dyDescent="0.25">
      <c r="A55" s="28"/>
      <c r="B55" s="12"/>
      <c r="C55" s="12"/>
      <c r="D55" s="29"/>
      <c r="E55" s="28"/>
      <c r="F55" s="28"/>
      <c r="G55" s="33"/>
      <c r="H55" s="33"/>
      <c r="I55" s="33"/>
      <c r="J55" s="33"/>
    </row>
    <row r="56" spans="1:10" x14ac:dyDescent="0.25">
      <c r="A56" s="120" t="s">
        <v>139</v>
      </c>
      <c r="B56" s="120"/>
      <c r="C56" s="120"/>
      <c r="D56" s="120"/>
      <c r="E56" s="120"/>
      <c r="F56" s="120"/>
      <c r="G56" s="120"/>
      <c r="H56" s="120"/>
      <c r="I56" s="120"/>
      <c r="J56" s="120"/>
    </row>
    <row r="57" spans="1:10" ht="22.5" x14ac:dyDescent="0.25">
      <c r="A57" s="13" t="s">
        <v>42</v>
      </c>
      <c r="B57" s="13" t="s">
        <v>210</v>
      </c>
      <c r="C57" s="97" t="s">
        <v>11</v>
      </c>
      <c r="D57" s="13" t="s">
        <v>48</v>
      </c>
      <c r="E57" s="13" t="s">
        <v>18</v>
      </c>
      <c r="F57" s="13" t="s">
        <v>13</v>
      </c>
      <c r="G57" s="13" t="s">
        <v>12</v>
      </c>
      <c r="H57" s="13" t="s">
        <v>364</v>
      </c>
      <c r="I57" s="13" t="s">
        <v>46</v>
      </c>
      <c r="J57" s="13" t="s">
        <v>47</v>
      </c>
    </row>
    <row r="58" spans="1:10" x14ac:dyDescent="0.25">
      <c r="A58" s="17">
        <v>31</v>
      </c>
      <c r="B58" s="10">
        <v>469028900</v>
      </c>
      <c r="C58" s="10" t="s">
        <v>184</v>
      </c>
      <c r="D58" s="18" t="s">
        <v>99</v>
      </c>
      <c r="E58" s="20">
        <v>50</v>
      </c>
      <c r="F58" s="25">
        <v>745.53</v>
      </c>
      <c r="G58" s="25">
        <f>E58*F58</f>
        <v>37276.5</v>
      </c>
      <c r="H58" s="25"/>
      <c r="I58" s="22">
        <v>37276.5</v>
      </c>
      <c r="J58" s="22">
        <v>37276.5</v>
      </c>
    </row>
    <row r="59" spans="1:10" x14ac:dyDescent="0.25">
      <c r="A59" s="17">
        <v>32</v>
      </c>
      <c r="B59" s="10">
        <v>1521863212</v>
      </c>
      <c r="C59" s="10" t="s">
        <v>239</v>
      </c>
      <c r="D59" s="18" t="s">
        <v>62</v>
      </c>
      <c r="E59" s="20">
        <v>50</v>
      </c>
      <c r="F59" s="25">
        <v>312.26</v>
      </c>
      <c r="G59" s="25">
        <f>E59*F59</f>
        <v>15613</v>
      </c>
      <c r="H59" s="25"/>
      <c r="I59" s="22">
        <v>15613</v>
      </c>
      <c r="J59" s="22">
        <v>15613</v>
      </c>
    </row>
    <row r="60" spans="1:10" x14ac:dyDescent="0.25">
      <c r="A60" s="17">
        <v>33</v>
      </c>
      <c r="B60" s="10">
        <v>1585781569</v>
      </c>
      <c r="C60" s="10" t="s">
        <v>87</v>
      </c>
      <c r="D60" s="18" t="s">
        <v>50</v>
      </c>
      <c r="E60" s="20">
        <v>50</v>
      </c>
      <c r="F60" s="25">
        <v>263.56</v>
      </c>
      <c r="G60" s="25">
        <f>E60*F60</f>
        <v>13178</v>
      </c>
      <c r="H60" s="25"/>
      <c r="I60" s="22">
        <v>13178</v>
      </c>
      <c r="J60" s="22">
        <v>13178</v>
      </c>
    </row>
    <row r="61" spans="1:10" x14ac:dyDescent="0.25">
      <c r="A61" s="17">
        <v>34</v>
      </c>
      <c r="B61" s="10"/>
      <c r="C61" s="10" t="s">
        <v>308</v>
      </c>
      <c r="D61" s="18" t="s">
        <v>317</v>
      </c>
      <c r="E61" s="20"/>
      <c r="F61" s="25"/>
      <c r="G61" s="25"/>
      <c r="H61" s="25"/>
      <c r="I61" s="22"/>
      <c r="J61" s="22">
        <v>0</v>
      </c>
    </row>
    <row r="62" spans="1:10" x14ac:dyDescent="0.25">
      <c r="A62" s="28"/>
      <c r="B62" s="12"/>
      <c r="C62" s="12"/>
      <c r="D62" s="29"/>
      <c r="E62" s="31"/>
      <c r="F62" s="32"/>
      <c r="G62" s="35">
        <f>SUM(G58:G61)</f>
        <v>66067.5</v>
      </c>
      <c r="H62" s="35"/>
      <c r="I62" s="35">
        <f>SUM(I58:I61)</f>
        <v>66067.5</v>
      </c>
      <c r="J62" s="35">
        <f>SUM(J58:J61)</f>
        <v>66067.5</v>
      </c>
    </row>
    <row r="63" spans="1:10" x14ac:dyDescent="0.25">
      <c r="A63" s="28"/>
      <c r="B63" s="12"/>
      <c r="C63" s="12"/>
      <c r="D63" s="29"/>
      <c r="E63" s="31"/>
      <c r="F63" s="32"/>
      <c r="G63" s="35"/>
      <c r="H63" s="35"/>
      <c r="I63" s="35"/>
      <c r="J63" s="35"/>
    </row>
    <row r="64" spans="1:10" ht="15" customHeight="1" x14ac:dyDescent="0.25">
      <c r="A64" s="28"/>
      <c r="B64" s="12"/>
      <c r="C64" s="16"/>
      <c r="D64" s="29"/>
      <c r="E64" s="28"/>
      <c r="F64" s="28"/>
      <c r="G64" s="28"/>
      <c r="H64" s="28"/>
      <c r="I64" s="28"/>
      <c r="J64" s="28"/>
    </row>
    <row r="65" spans="1:10" x14ac:dyDescent="0.25">
      <c r="A65" s="111" t="s">
        <v>140</v>
      </c>
      <c r="B65" s="112"/>
      <c r="C65" s="112"/>
      <c r="D65" s="112"/>
      <c r="E65" s="112"/>
      <c r="F65" s="112"/>
      <c r="G65" s="112"/>
      <c r="H65" s="112"/>
      <c r="I65" s="112"/>
      <c r="J65" s="113"/>
    </row>
    <row r="66" spans="1:10" ht="22.5" x14ac:dyDescent="0.25">
      <c r="A66" s="13" t="s">
        <v>42</v>
      </c>
      <c r="B66" s="13" t="s">
        <v>210</v>
      </c>
      <c r="C66" s="97" t="s">
        <v>11</v>
      </c>
      <c r="D66" s="13" t="s">
        <v>48</v>
      </c>
      <c r="E66" s="13" t="s">
        <v>18</v>
      </c>
      <c r="F66" s="13" t="s">
        <v>13</v>
      </c>
      <c r="G66" s="13" t="s">
        <v>12</v>
      </c>
      <c r="H66" s="13" t="s">
        <v>364</v>
      </c>
      <c r="I66" s="13" t="s">
        <v>46</v>
      </c>
      <c r="J66" s="13" t="s">
        <v>47</v>
      </c>
    </row>
    <row r="67" spans="1:10" ht="23.45" customHeight="1" x14ac:dyDescent="0.25">
      <c r="A67" s="17">
        <v>35</v>
      </c>
      <c r="B67" s="10">
        <v>2999576282</v>
      </c>
      <c r="C67" s="10" t="s">
        <v>122</v>
      </c>
      <c r="D67" s="18" t="s">
        <v>106</v>
      </c>
      <c r="E67" s="20">
        <v>50</v>
      </c>
      <c r="F67" s="17">
        <v>943.95</v>
      </c>
      <c r="G67" s="91">
        <f>F67*E67</f>
        <v>47197.5</v>
      </c>
      <c r="H67" s="91"/>
      <c r="I67" s="22">
        <v>47197.5</v>
      </c>
      <c r="J67" s="22">
        <v>47197.5</v>
      </c>
    </row>
    <row r="68" spans="1:10" x14ac:dyDescent="0.25">
      <c r="A68" s="17">
        <v>36</v>
      </c>
      <c r="B68" s="10">
        <v>1539978557</v>
      </c>
      <c r="C68" s="10" t="s">
        <v>275</v>
      </c>
      <c r="D68" s="18" t="s">
        <v>62</v>
      </c>
      <c r="E68" s="20">
        <v>50</v>
      </c>
      <c r="F68" s="25">
        <v>312.26</v>
      </c>
      <c r="G68" s="25">
        <f>E68*F68</f>
        <v>15613</v>
      </c>
      <c r="H68" s="25"/>
      <c r="I68" s="22">
        <v>15613</v>
      </c>
      <c r="J68" s="22">
        <v>15613</v>
      </c>
    </row>
    <row r="69" spans="1:10" x14ac:dyDescent="0.25">
      <c r="A69" s="17">
        <v>37</v>
      </c>
      <c r="B69" s="10">
        <v>1453505375</v>
      </c>
      <c r="C69" s="10" t="s">
        <v>237</v>
      </c>
      <c r="D69" s="90" t="s">
        <v>300</v>
      </c>
      <c r="E69" s="20">
        <v>50</v>
      </c>
      <c r="F69" s="25">
        <v>414.83</v>
      </c>
      <c r="G69" s="25">
        <f>E69*F69</f>
        <v>20741.5</v>
      </c>
      <c r="H69" s="25"/>
      <c r="I69" s="22">
        <v>20741.5</v>
      </c>
      <c r="J69" s="22">
        <v>20741.5</v>
      </c>
    </row>
    <row r="70" spans="1:10" x14ac:dyDescent="0.25">
      <c r="A70" s="17">
        <v>38</v>
      </c>
      <c r="B70" s="83"/>
      <c r="C70" s="83" t="s">
        <v>177</v>
      </c>
      <c r="D70" s="18" t="s">
        <v>50</v>
      </c>
      <c r="E70" s="83"/>
      <c r="F70" s="83"/>
      <c r="G70" s="83"/>
      <c r="H70" s="83"/>
      <c r="I70" s="27">
        <v>0</v>
      </c>
      <c r="J70" s="22">
        <v>0</v>
      </c>
    </row>
    <row r="71" spans="1:10" x14ac:dyDescent="0.25">
      <c r="A71" s="17">
        <v>39</v>
      </c>
      <c r="B71" s="11"/>
      <c r="C71" s="10" t="s">
        <v>177</v>
      </c>
      <c r="D71" s="18" t="s">
        <v>224</v>
      </c>
      <c r="E71" s="34"/>
      <c r="F71" s="25"/>
      <c r="G71" s="25"/>
      <c r="H71" s="25"/>
      <c r="I71" s="27">
        <v>0</v>
      </c>
      <c r="J71" s="22">
        <v>0</v>
      </c>
    </row>
    <row r="72" spans="1:10" x14ac:dyDescent="0.25">
      <c r="A72" s="17">
        <v>40</v>
      </c>
      <c r="B72" s="10"/>
      <c r="C72" s="10" t="s">
        <v>177</v>
      </c>
      <c r="D72" s="18" t="s">
        <v>192</v>
      </c>
      <c r="E72" s="20"/>
      <c r="F72" s="25"/>
      <c r="G72" s="25"/>
      <c r="H72" s="25"/>
      <c r="I72" s="22">
        <v>0</v>
      </c>
      <c r="J72" s="22">
        <v>0</v>
      </c>
    </row>
    <row r="73" spans="1:10" x14ac:dyDescent="0.25">
      <c r="A73" s="17">
        <v>41</v>
      </c>
      <c r="B73" s="10"/>
      <c r="C73" s="10" t="s">
        <v>177</v>
      </c>
      <c r="D73" s="18" t="s">
        <v>265</v>
      </c>
      <c r="E73" s="34"/>
      <c r="F73" s="25"/>
      <c r="G73" s="25"/>
      <c r="H73" s="25"/>
      <c r="I73" s="27">
        <v>0</v>
      </c>
      <c r="J73" s="22">
        <v>0</v>
      </c>
    </row>
    <row r="74" spans="1:10" x14ac:dyDescent="0.25">
      <c r="A74" s="17">
        <v>43</v>
      </c>
      <c r="B74" s="10">
        <v>1585781445</v>
      </c>
      <c r="C74" s="10" t="s">
        <v>209</v>
      </c>
      <c r="D74" s="18" t="s">
        <v>217</v>
      </c>
      <c r="E74" s="20">
        <v>50</v>
      </c>
      <c r="F74" s="25">
        <v>626.19000000000005</v>
      </c>
      <c r="G74" s="25">
        <f t="shared" ref="G74:G81" si="6">E74*F74</f>
        <v>31309.500000000004</v>
      </c>
      <c r="H74" s="25"/>
      <c r="I74" s="22">
        <v>31309.500000000004</v>
      </c>
      <c r="J74" s="22">
        <v>31309.500000000004</v>
      </c>
    </row>
    <row r="75" spans="1:10" x14ac:dyDescent="0.25">
      <c r="A75" s="17">
        <v>44</v>
      </c>
      <c r="B75" s="10">
        <v>1585781399</v>
      </c>
      <c r="C75" s="10" t="s">
        <v>278</v>
      </c>
      <c r="D75" s="18" t="s">
        <v>277</v>
      </c>
      <c r="E75" s="20">
        <v>50</v>
      </c>
      <c r="F75" s="25">
        <v>414.83</v>
      </c>
      <c r="G75" s="25">
        <f t="shared" si="6"/>
        <v>20741.5</v>
      </c>
      <c r="H75" s="25"/>
      <c r="I75" s="22">
        <v>20741.5</v>
      </c>
      <c r="J75" s="22">
        <v>20741.5</v>
      </c>
    </row>
    <row r="76" spans="1:10" x14ac:dyDescent="0.25">
      <c r="A76" s="17">
        <v>42</v>
      </c>
      <c r="B76" s="10">
        <v>1197962460</v>
      </c>
      <c r="C76" s="10" t="s">
        <v>88</v>
      </c>
      <c r="D76" s="18" t="s">
        <v>89</v>
      </c>
      <c r="E76" s="20">
        <v>50</v>
      </c>
      <c r="F76" s="25">
        <v>414.83</v>
      </c>
      <c r="G76" s="25">
        <f t="shared" ref="G76" si="7">E76*F76</f>
        <v>20741.5</v>
      </c>
      <c r="H76" s="25"/>
      <c r="I76" s="22">
        <v>20741.5</v>
      </c>
      <c r="J76" s="22">
        <v>20741.5</v>
      </c>
    </row>
    <row r="77" spans="1:10" x14ac:dyDescent="0.25">
      <c r="A77" s="17">
        <v>45</v>
      </c>
      <c r="B77" s="10">
        <v>1585781462</v>
      </c>
      <c r="C77" s="10" t="s">
        <v>350</v>
      </c>
      <c r="D77" s="18" t="s">
        <v>276</v>
      </c>
      <c r="E77" s="20">
        <v>50</v>
      </c>
      <c r="F77" s="25">
        <v>414.83</v>
      </c>
      <c r="G77" s="25">
        <f t="shared" si="6"/>
        <v>20741.5</v>
      </c>
      <c r="H77" s="25"/>
      <c r="I77" s="22">
        <v>20741.5</v>
      </c>
      <c r="J77" s="22">
        <v>20741.5</v>
      </c>
    </row>
    <row r="78" spans="1:10" x14ac:dyDescent="0.25">
      <c r="A78" s="17">
        <v>46</v>
      </c>
      <c r="B78" s="10">
        <v>1585781496</v>
      </c>
      <c r="C78" s="10" t="s">
        <v>31</v>
      </c>
      <c r="D78" s="18" t="s">
        <v>50</v>
      </c>
      <c r="E78" s="20">
        <v>50</v>
      </c>
      <c r="F78" s="34">
        <v>263.56</v>
      </c>
      <c r="G78" s="25">
        <f t="shared" si="6"/>
        <v>13178</v>
      </c>
      <c r="H78" s="25"/>
      <c r="I78" s="22">
        <v>13178</v>
      </c>
      <c r="J78" s="22">
        <v>13178</v>
      </c>
    </row>
    <row r="79" spans="1:10" x14ac:dyDescent="0.25">
      <c r="A79" s="17">
        <v>47</v>
      </c>
      <c r="B79" s="10">
        <v>1585781488</v>
      </c>
      <c r="C79" s="10" t="s">
        <v>3</v>
      </c>
      <c r="D79" s="18" t="s">
        <v>68</v>
      </c>
      <c r="E79" s="20">
        <v>50</v>
      </c>
      <c r="F79" s="25">
        <v>263.56</v>
      </c>
      <c r="G79" s="25">
        <f t="shared" si="6"/>
        <v>13178</v>
      </c>
      <c r="H79" s="25"/>
      <c r="I79" s="22">
        <v>13178</v>
      </c>
      <c r="J79" s="22">
        <v>13178</v>
      </c>
    </row>
    <row r="80" spans="1:10" x14ac:dyDescent="0.25">
      <c r="A80" s="17">
        <v>48</v>
      </c>
      <c r="B80" s="10">
        <v>2917863608</v>
      </c>
      <c r="C80" s="10" t="s">
        <v>166</v>
      </c>
      <c r="D80" s="18" t="s">
        <v>123</v>
      </c>
      <c r="E80" s="20">
        <v>50</v>
      </c>
      <c r="F80" s="25">
        <v>312.26</v>
      </c>
      <c r="G80" s="25">
        <f t="shared" si="6"/>
        <v>15613</v>
      </c>
      <c r="H80" s="25"/>
      <c r="I80" s="22">
        <v>15613</v>
      </c>
      <c r="J80" s="22">
        <v>15613</v>
      </c>
    </row>
    <row r="81" spans="1:10" x14ac:dyDescent="0.25">
      <c r="A81" s="17">
        <v>49</v>
      </c>
      <c r="B81" s="10">
        <v>1519923019</v>
      </c>
      <c r="C81" s="10" t="s">
        <v>236</v>
      </c>
      <c r="D81" s="18" t="s">
        <v>50</v>
      </c>
      <c r="E81" s="20">
        <v>50</v>
      </c>
      <c r="F81" s="25">
        <v>263.56</v>
      </c>
      <c r="G81" s="25">
        <f t="shared" si="6"/>
        <v>13178</v>
      </c>
      <c r="H81" s="25"/>
      <c r="I81" s="22">
        <v>13178</v>
      </c>
      <c r="J81" s="22">
        <v>13178</v>
      </c>
    </row>
    <row r="82" spans="1:10" x14ac:dyDescent="0.25">
      <c r="A82" s="28"/>
      <c r="B82" s="12"/>
      <c r="C82" s="12"/>
      <c r="D82" s="29"/>
      <c r="E82" s="28"/>
      <c r="F82" s="28"/>
      <c r="G82" s="33">
        <f>SUM(G67:G81)</f>
        <v>232233</v>
      </c>
      <c r="H82" s="33"/>
      <c r="I82" s="33">
        <f t="shared" ref="I82" si="8">SUM(I67:I81)</f>
        <v>232233</v>
      </c>
      <c r="J82" s="33">
        <f t="shared" ref="J82" si="9">SUM(J67:J81)</f>
        <v>232233</v>
      </c>
    </row>
    <row r="83" spans="1:10" x14ac:dyDescent="0.25">
      <c r="A83" s="28"/>
      <c r="B83" s="12"/>
      <c r="C83" s="12"/>
      <c r="D83" s="29"/>
      <c r="E83" s="28"/>
      <c r="F83" s="28"/>
      <c r="G83" s="33"/>
      <c r="H83" s="33"/>
      <c r="I83" s="33"/>
      <c r="J83" s="33"/>
    </row>
    <row r="84" spans="1:10" x14ac:dyDescent="0.25">
      <c r="A84" s="28"/>
      <c r="B84" s="12"/>
      <c r="C84" s="12"/>
      <c r="D84" s="29"/>
      <c r="E84" s="28"/>
      <c r="F84" s="28"/>
      <c r="G84" s="33"/>
      <c r="H84" s="33"/>
      <c r="I84" s="33"/>
      <c r="J84" s="33"/>
    </row>
    <row r="85" spans="1:10" x14ac:dyDescent="0.25">
      <c r="A85" s="111" t="s">
        <v>222</v>
      </c>
      <c r="B85" s="112"/>
      <c r="C85" s="112"/>
      <c r="D85" s="112"/>
      <c r="E85" s="112"/>
      <c r="F85" s="112"/>
      <c r="G85" s="112"/>
      <c r="H85" s="112"/>
      <c r="I85" s="112"/>
      <c r="J85" s="113"/>
    </row>
    <row r="86" spans="1:10" ht="22.5" x14ac:dyDescent="0.25">
      <c r="A86" s="13" t="s">
        <v>42</v>
      </c>
      <c r="B86" s="13" t="s">
        <v>210</v>
      </c>
      <c r="C86" s="97" t="s">
        <v>11</v>
      </c>
      <c r="D86" s="13" t="s">
        <v>48</v>
      </c>
      <c r="E86" s="13" t="s">
        <v>18</v>
      </c>
      <c r="F86" s="13" t="s">
        <v>13</v>
      </c>
      <c r="G86" s="13" t="s">
        <v>12</v>
      </c>
      <c r="H86" s="13" t="s">
        <v>364</v>
      </c>
      <c r="I86" s="13" t="s">
        <v>46</v>
      </c>
      <c r="J86" s="13" t="s">
        <v>47</v>
      </c>
    </row>
    <row r="87" spans="1:10" x14ac:dyDescent="0.25">
      <c r="A87" s="40">
        <v>50</v>
      </c>
      <c r="B87" s="15">
        <v>1583465044</v>
      </c>
      <c r="C87" s="98" t="s">
        <v>326</v>
      </c>
      <c r="D87" s="41" t="s">
        <v>222</v>
      </c>
      <c r="E87" s="20">
        <v>50</v>
      </c>
      <c r="F87" s="21">
        <v>661.33</v>
      </c>
      <c r="G87" s="21">
        <f>E87*F87</f>
        <v>33066.5</v>
      </c>
      <c r="H87" s="21">
        <v>8124.11</v>
      </c>
      <c r="I87" s="22">
        <v>33066.5</v>
      </c>
      <c r="J87" s="22">
        <v>24942.39</v>
      </c>
    </row>
    <row r="88" spans="1:10" x14ac:dyDescent="0.25">
      <c r="A88" s="17">
        <v>51</v>
      </c>
      <c r="B88" s="10">
        <v>1581029603</v>
      </c>
      <c r="C88" s="10" t="s">
        <v>351</v>
      </c>
      <c r="D88" s="18" t="s">
        <v>223</v>
      </c>
      <c r="E88" s="20">
        <v>50</v>
      </c>
      <c r="F88" s="25">
        <v>312.26</v>
      </c>
      <c r="G88" s="21">
        <f>E88*F88</f>
        <v>15613</v>
      </c>
      <c r="H88" s="21"/>
      <c r="I88" s="22">
        <v>15613</v>
      </c>
      <c r="J88" s="22">
        <v>15613</v>
      </c>
    </row>
    <row r="89" spans="1:10" x14ac:dyDescent="0.25">
      <c r="A89" s="28"/>
      <c r="B89" s="12"/>
      <c r="C89" s="30"/>
      <c r="D89" s="76"/>
      <c r="E89" s="31"/>
      <c r="F89" s="32"/>
      <c r="G89" s="35">
        <f t="shared" ref="G89:J89" si="10">SUM(G87:G88)</f>
        <v>48679.5</v>
      </c>
      <c r="H89" s="35"/>
      <c r="I89" s="35">
        <f t="shared" si="10"/>
        <v>48679.5</v>
      </c>
      <c r="J89" s="35">
        <f t="shared" si="10"/>
        <v>40555.39</v>
      </c>
    </row>
    <row r="90" spans="1:10" x14ac:dyDescent="0.25">
      <c r="A90" s="28"/>
      <c r="B90" s="12"/>
      <c r="C90" s="30"/>
      <c r="D90" s="76"/>
      <c r="E90" s="31"/>
      <c r="F90" s="32"/>
      <c r="G90" s="35"/>
      <c r="H90" s="35"/>
      <c r="I90" s="35"/>
      <c r="J90" s="35"/>
    </row>
    <row r="91" spans="1:10" x14ac:dyDescent="0.25">
      <c r="A91" s="28"/>
      <c r="B91" s="12"/>
      <c r="C91" s="12"/>
      <c r="D91" s="29"/>
      <c r="E91" s="28"/>
      <c r="F91" s="28"/>
      <c r="G91" s="28"/>
      <c r="H91" s="28"/>
      <c r="I91" s="28"/>
      <c r="J91" s="28"/>
    </row>
    <row r="92" spans="1:10" x14ac:dyDescent="0.25">
      <c r="A92" s="111" t="s">
        <v>141</v>
      </c>
      <c r="B92" s="112"/>
      <c r="C92" s="112"/>
      <c r="D92" s="112"/>
      <c r="E92" s="112"/>
      <c r="F92" s="112"/>
      <c r="G92" s="112"/>
      <c r="H92" s="112"/>
      <c r="I92" s="112"/>
      <c r="J92" s="113"/>
    </row>
    <row r="93" spans="1:10" ht="22.5" x14ac:dyDescent="0.25">
      <c r="A93" s="13" t="s">
        <v>42</v>
      </c>
      <c r="B93" s="13" t="s">
        <v>210</v>
      </c>
      <c r="C93" s="97" t="s">
        <v>11</v>
      </c>
      <c r="D93" s="13" t="s">
        <v>48</v>
      </c>
      <c r="E93" s="13" t="s">
        <v>18</v>
      </c>
      <c r="F93" s="13" t="s">
        <v>13</v>
      </c>
      <c r="G93" s="13" t="s">
        <v>12</v>
      </c>
      <c r="H93" s="13" t="s">
        <v>364</v>
      </c>
      <c r="I93" s="13" t="s">
        <v>46</v>
      </c>
      <c r="J93" s="13" t="s">
        <v>47</v>
      </c>
    </row>
    <row r="94" spans="1:10" x14ac:dyDescent="0.25">
      <c r="A94" s="23">
        <v>52</v>
      </c>
      <c r="B94" s="14">
        <v>1510910551</v>
      </c>
      <c r="C94" s="14" t="s">
        <v>285</v>
      </c>
      <c r="D94" s="19" t="s">
        <v>182</v>
      </c>
      <c r="E94" s="20">
        <v>50</v>
      </c>
      <c r="F94" s="21">
        <v>661.33</v>
      </c>
      <c r="G94" s="21">
        <f>E94*F94</f>
        <v>33066.5</v>
      </c>
      <c r="H94" s="21"/>
      <c r="I94" s="22">
        <v>33066.5</v>
      </c>
      <c r="J94" s="22">
        <v>33066.5</v>
      </c>
    </row>
    <row r="95" spans="1:10" x14ac:dyDescent="0.25">
      <c r="A95" s="23">
        <v>53</v>
      </c>
      <c r="B95" s="14">
        <v>1530699268</v>
      </c>
      <c r="C95" s="14" t="s">
        <v>297</v>
      </c>
      <c r="D95" s="19" t="s">
        <v>282</v>
      </c>
      <c r="E95" s="20">
        <v>50</v>
      </c>
      <c r="F95" s="25">
        <v>414.83</v>
      </c>
      <c r="G95" s="25">
        <f>E95*F95</f>
        <v>20741.5</v>
      </c>
      <c r="H95" s="25"/>
      <c r="I95" s="22">
        <v>20741.5</v>
      </c>
      <c r="J95" s="22">
        <v>20741.5</v>
      </c>
    </row>
    <row r="96" spans="1:10" x14ac:dyDescent="0.25">
      <c r="A96" s="28"/>
      <c r="B96" s="12"/>
      <c r="C96" s="12"/>
      <c r="D96" s="29"/>
      <c r="E96" s="31"/>
      <c r="F96" s="32"/>
      <c r="G96" s="35">
        <f>+SUM(G94:G95)</f>
        <v>53808</v>
      </c>
      <c r="H96" s="35"/>
      <c r="I96" s="35">
        <f>SUM(I94:I95)</f>
        <v>53808</v>
      </c>
      <c r="J96" s="35">
        <f>SUM(J94:J95)</f>
        <v>53808</v>
      </c>
    </row>
    <row r="97" spans="1:10" x14ac:dyDescent="0.25">
      <c r="A97" s="28"/>
      <c r="B97" s="12"/>
      <c r="C97" s="12"/>
      <c r="D97" s="29"/>
      <c r="E97" s="31"/>
      <c r="F97" s="32"/>
      <c r="G97" s="35"/>
      <c r="H97" s="35"/>
      <c r="I97" s="35"/>
      <c r="J97" s="35"/>
    </row>
    <row r="98" spans="1:10" x14ac:dyDescent="0.25">
      <c r="A98" s="28"/>
      <c r="B98" s="12"/>
      <c r="C98" s="12"/>
      <c r="D98" s="29"/>
      <c r="E98" s="31"/>
      <c r="F98" s="32"/>
      <c r="G98" s="35"/>
      <c r="H98" s="35"/>
      <c r="I98" s="35"/>
      <c r="J98" s="35"/>
    </row>
    <row r="99" spans="1:10" ht="12" customHeight="1" x14ac:dyDescent="0.25">
      <c r="A99" s="117" t="s">
        <v>142</v>
      </c>
      <c r="B99" s="118"/>
      <c r="C99" s="118"/>
      <c r="D99" s="118"/>
      <c r="E99" s="118"/>
      <c r="F99" s="118"/>
      <c r="G99" s="118"/>
      <c r="H99" s="118"/>
      <c r="I99" s="118"/>
      <c r="J99" s="119"/>
    </row>
    <row r="100" spans="1:10" ht="22.5" x14ac:dyDescent="0.25">
      <c r="A100" s="13" t="s">
        <v>42</v>
      </c>
      <c r="B100" s="13" t="s">
        <v>210</v>
      </c>
      <c r="C100" s="97" t="s">
        <v>11</v>
      </c>
      <c r="D100" s="13" t="s">
        <v>48</v>
      </c>
      <c r="E100" s="13" t="s">
        <v>18</v>
      </c>
      <c r="F100" s="13" t="s">
        <v>13</v>
      </c>
      <c r="G100" s="13" t="s">
        <v>12</v>
      </c>
      <c r="H100" s="13" t="s">
        <v>364</v>
      </c>
      <c r="I100" s="13" t="s">
        <v>46</v>
      </c>
      <c r="J100" s="13" t="s">
        <v>47</v>
      </c>
    </row>
    <row r="101" spans="1:10" x14ac:dyDescent="0.25">
      <c r="A101" s="17">
        <v>54</v>
      </c>
      <c r="B101" s="10">
        <v>1585781518</v>
      </c>
      <c r="C101" s="10" t="s">
        <v>81</v>
      </c>
      <c r="D101" s="18" t="s">
        <v>183</v>
      </c>
      <c r="E101" s="20">
        <v>50</v>
      </c>
      <c r="F101" s="25">
        <v>661.33</v>
      </c>
      <c r="G101" s="25">
        <f>E101*F101</f>
        <v>33066.5</v>
      </c>
      <c r="H101" s="25"/>
      <c r="I101" s="22">
        <v>33066.5</v>
      </c>
      <c r="J101" s="22">
        <v>33066.5</v>
      </c>
    </row>
    <row r="102" spans="1:10" x14ac:dyDescent="0.25">
      <c r="A102" s="17">
        <v>55</v>
      </c>
      <c r="B102" s="10">
        <v>1529929271</v>
      </c>
      <c r="C102" s="10" t="s">
        <v>360</v>
      </c>
      <c r="D102" s="19" t="s">
        <v>56</v>
      </c>
      <c r="E102" s="20">
        <v>50</v>
      </c>
      <c r="F102" s="25">
        <v>263.56</v>
      </c>
      <c r="G102" s="21">
        <f>E102*F102</f>
        <v>13178</v>
      </c>
      <c r="H102" s="21"/>
      <c r="I102" s="22">
        <v>13178</v>
      </c>
      <c r="J102" s="22">
        <v>13178</v>
      </c>
    </row>
    <row r="103" spans="1:10" x14ac:dyDescent="0.25">
      <c r="A103" s="28"/>
      <c r="B103" s="12" t="s">
        <v>193</v>
      </c>
      <c r="C103" s="12"/>
      <c r="D103" s="29"/>
      <c r="E103" s="31"/>
      <c r="F103" s="32"/>
      <c r="G103" s="35">
        <f>+SUM(G101:G102)</f>
        <v>46244.5</v>
      </c>
      <c r="H103" s="35"/>
      <c r="I103" s="35">
        <f t="shared" ref="I103:J103" si="11">+SUM(I101:I102)</f>
        <v>46244.5</v>
      </c>
      <c r="J103" s="35">
        <f t="shared" si="11"/>
        <v>46244.5</v>
      </c>
    </row>
    <row r="104" spans="1:10" x14ac:dyDescent="0.25">
      <c r="A104" s="28"/>
      <c r="B104" s="12"/>
      <c r="C104" s="12"/>
      <c r="D104" s="29"/>
      <c r="E104" s="31"/>
      <c r="F104" s="32"/>
      <c r="G104" s="35"/>
      <c r="H104" s="35"/>
      <c r="I104" s="35"/>
      <c r="J104" s="35"/>
    </row>
    <row r="105" spans="1:10" x14ac:dyDescent="0.25">
      <c r="A105" s="28"/>
      <c r="B105" s="12"/>
      <c r="C105" s="12"/>
      <c r="D105" s="29"/>
      <c r="E105" s="31"/>
      <c r="F105" s="32"/>
      <c r="G105" s="35"/>
      <c r="H105" s="35"/>
      <c r="I105" s="35"/>
      <c r="J105" s="35"/>
    </row>
    <row r="106" spans="1:10" ht="12" customHeight="1" x14ac:dyDescent="0.25">
      <c r="A106" s="117" t="s">
        <v>143</v>
      </c>
      <c r="B106" s="118"/>
      <c r="C106" s="118"/>
      <c r="D106" s="118"/>
      <c r="E106" s="118"/>
      <c r="F106" s="118"/>
      <c r="G106" s="118"/>
      <c r="H106" s="118"/>
      <c r="I106" s="118"/>
      <c r="J106" s="119"/>
    </row>
    <row r="107" spans="1:10" ht="22.5" x14ac:dyDescent="0.25">
      <c r="A107" s="13" t="s">
        <v>42</v>
      </c>
      <c r="B107" s="13" t="s">
        <v>210</v>
      </c>
      <c r="C107" s="97" t="s">
        <v>11</v>
      </c>
      <c r="D107" s="13" t="s">
        <v>48</v>
      </c>
      <c r="E107" s="13" t="s">
        <v>18</v>
      </c>
      <c r="F107" s="13" t="s">
        <v>13</v>
      </c>
      <c r="G107" s="13" t="s">
        <v>12</v>
      </c>
      <c r="H107" s="13" t="s">
        <v>364</v>
      </c>
      <c r="I107" s="13" t="s">
        <v>46</v>
      </c>
      <c r="J107" s="13" t="s">
        <v>47</v>
      </c>
    </row>
    <row r="108" spans="1:10" x14ac:dyDescent="0.25">
      <c r="A108" s="81">
        <v>56</v>
      </c>
      <c r="B108" s="3"/>
      <c r="C108" s="83" t="s">
        <v>177</v>
      </c>
      <c r="D108" s="18" t="s">
        <v>286</v>
      </c>
      <c r="E108" s="34"/>
      <c r="F108" s="25"/>
      <c r="G108" s="25"/>
      <c r="H108" s="25"/>
      <c r="I108" s="27"/>
      <c r="J108" s="27"/>
    </row>
    <row r="109" spans="1:10" x14ac:dyDescent="0.25">
      <c r="A109" s="17">
        <v>57</v>
      </c>
      <c r="B109" s="10">
        <v>1585782000</v>
      </c>
      <c r="C109" s="102" t="s">
        <v>362</v>
      </c>
      <c r="D109" s="18" t="s">
        <v>200</v>
      </c>
      <c r="E109" s="20">
        <v>50</v>
      </c>
      <c r="F109" s="25">
        <v>312.26</v>
      </c>
      <c r="G109" s="25">
        <f>E109*F109</f>
        <v>15613</v>
      </c>
      <c r="H109" s="25"/>
      <c r="I109" s="22">
        <v>15613</v>
      </c>
      <c r="J109" s="22">
        <v>15613</v>
      </c>
    </row>
    <row r="110" spans="1:10" x14ac:dyDescent="0.25">
      <c r="A110" s="17">
        <v>58</v>
      </c>
      <c r="B110" s="10"/>
      <c r="C110" s="83" t="s">
        <v>177</v>
      </c>
      <c r="D110" s="18" t="s">
        <v>62</v>
      </c>
      <c r="E110" s="20"/>
      <c r="F110" s="25"/>
      <c r="G110" s="25"/>
      <c r="H110" s="25"/>
      <c r="I110" s="22"/>
      <c r="J110" s="27"/>
    </row>
    <row r="111" spans="1:10" x14ac:dyDescent="0.25">
      <c r="A111" s="28"/>
      <c r="B111" s="12"/>
      <c r="C111" s="12"/>
      <c r="D111" s="29"/>
      <c r="E111" s="28"/>
      <c r="F111" s="28"/>
      <c r="G111" s="33">
        <f>+SUM(G108:G110)</f>
        <v>15613</v>
      </c>
      <c r="H111" s="33"/>
      <c r="I111" s="33">
        <f t="shared" ref="I111:J111" si="12">+SUM(I108:I110)</f>
        <v>15613</v>
      </c>
      <c r="J111" s="33">
        <f t="shared" si="12"/>
        <v>15613</v>
      </c>
    </row>
    <row r="112" spans="1:10" x14ac:dyDescent="0.25">
      <c r="A112" s="28"/>
      <c r="B112" s="12"/>
      <c r="C112" s="12"/>
      <c r="D112" s="29"/>
      <c r="E112" s="28"/>
      <c r="F112" s="28"/>
      <c r="G112" s="33"/>
      <c r="H112" s="33"/>
      <c r="I112" s="33"/>
      <c r="J112" s="33"/>
    </row>
    <row r="113" spans="1:10" ht="15" customHeight="1" x14ac:dyDescent="0.25">
      <c r="A113" s="28"/>
      <c r="B113" s="12"/>
      <c r="C113" s="12"/>
      <c r="D113" s="29"/>
      <c r="E113" s="28"/>
      <c r="F113" s="28"/>
      <c r="G113" s="33"/>
      <c r="H113" s="33"/>
      <c r="I113" s="33"/>
      <c r="J113" s="33"/>
    </row>
    <row r="114" spans="1:10" x14ac:dyDescent="0.25">
      <c r="A114" s="111" t="s">
        <v>203</v>
      </c>
      <c r="B114" s="112"/>
      <c r="C114" s="112"/>
      <c r="D114" s="112"/>
      <c r="E114" s="112"/>
      <c r="F114" s="112"/>
      <c r="G114" s="112"/>
      <c r="H114" s="112"/>
      <c r="I114" s="112"/>
      <c r="J114" s="113"/>
    </row>
    <row r="115" spans="1:10" ht="22.5" x14ac:dyDescent="0.25">
      <c r="A115" s="13" t="s">
        <v>42</v>
      </c>
      <c r="B115" s="13" t="s">
        <v>210</v>
      </c>
      <c r="C115" s="97" t="s">
        <v>11</v>
      </c>
      <c r="D115" s="13" t="s">
        <v>48</v>
      </c>
      <c r="E115" s="13" t="s">
        <v>18</v>
      </c>
      <c r="F115" s="13" t="s">
        <v>13</v>
      </c>
      <c r="G115" s="13" t="s">
        <v>12</v>
      </c>
      <c r="H115" s="13" t="s">
        <v>364</v>
      </c>
      <c r="I115" s="13" t="s">
        <v>46</v>
      </c>
      <c r="J115" s="13" t="s">
        <v>47</v>
      </c>
    </row>
    <row r="116" spans="1:10" x14ac:dyDescent="0.25">
      <c r="A116" s="17">
        <v>59</v>
      </c>
      <c r="B116" s="10">
        <v>149731377</v>
      </c>
      <c r="C116" s="10" t="s">
        <v>90</v>
      </c>
      <c r="D116" s="18" t="s">
        <v>198</v>
      </c>
      <c r="E116" s="20">
        <v>50</v>
      </c>
      <c r="F116" s="25">
        <v>661.33</v>
      </c>
      <c r="G116" s="25">
        <f>E116*F116</f>
        <v>33066.5</v>
      </c>
      <c r="H116" s="25"/>
      <c r="I116" s="22">
        <v>33066.5</v>
      </c>
      <c r="J116" s="22">
        <v>33066.5</v>
      </c>
    </row>
    <row r="117" spans="1:10" x14ac:dyDescent="0.25">
      <c r="A117" s="17">
        <v>61</v>
      </c>
      <c r="B117" s="10">
        <v>1585781534</v>
      </c>
      <c r="C117" s="10" t="s">
        <v>113</v>
      </c>
      <c r="D117" s="18" t="s">
        <v>335</v>
      </c>
      <c r="E117" s="20">
        <v>50</v>
      </c>
      <c r="F117" s="25">
        <v>414.83</v>
      </c>
      <c r="G117" s="25">
        <f>E117*F117</f>
        <v>20741.5</v>
      </c>
      <c r="H117" s="25"/>
      <c r="I117" s="22">
        <v>20741.5</v>
      </c>
      <c r="J117" s="22">
        <v>20741.5</v>
      </c>
    </row>
    <row r="118" spans="1:10" x14ac:dyDescent="0.25">
      <c r="A118" s="17">
        <v>60</v>
      </c>
      <c r="B118" s="10">
        <v>1575053226</v>
      </c>
      <c r="C118" s="10" t="s">
        <v>170</v>
      </c>
      <c r="D118" s="18" t="s">
        <v>334</v>
      </c>
      <c r="E118" s="20">
        <v>50</v>
      </c>
      <c r="F118" s="25">
        <v>414.83</v>
      </c>
      <c r="G118" s="25">
        <f>E118*F118</f>
        <v>20741.5</v>
      </c>
      <c r="H118" s="25"/>
      <c r="I118" s="22">
        <v>20741.5</v>
      </c>
      <c r="J118" s="22">
        <v>2762.3899999999994</v>
      </c>
    </row>
    <row r="119" spans="1:10" x14ac:dyDescent="0.25">
      <c r="A119" s="17">
        <v>62</v>
      </c>
      <c r="B119" s="10">
        <v>1585781544</v>
      </c>
      <c r="C119" s="10" t="s">
        <v>14</v>
      </c>
      <c r="D119" s="18" t="s">
        <v>202</v>
      </c>
      <c r="E119" s="20">
        <v>50</v>
      </c>
      <c r="F119" s="25">
        <v>312.26</v>
      </c>
      <c r="G119" s="25">
        <f>E119*F119</f>
        <v>15613</v>
      </c>
      <c r="H119" s="25"/>
      <c r="I119" s="22">
        <v>15613</v>
      </c>
      <c r="J119" s="22">
        <v>15613</v>
      </c>
    </row>
    <row r="120" spans="1:10" ht="12" customHeight="1" x14ac:dyDescent="0.25">
      <c r="A120" s="28"/>
      <c r="B120" s="12"/>
      <c r="C120" s="12"/>
      <c r="D120" s="29"/>
      <c r="E120" s="28"/>
      <c r="F120" s="28"/>
      <c r="G120" s="33">
        <f>+SUM(G116:G119)</f>
        <v>90162.5</v>
      </c>
      <c r="H120" s="33">
        <v>17979.11</v>
      </c>
      <c r="I120" s="33">
        <f t="shared" ref="H120:J120" si="13">+SUM(I116:I119)</f>
        <v>90162.5</v>
      </c>
      <c r="J120" s="33">
        <f t="shared" si="13"/>
        <v>72183.39</v>
      </c>
    </row>
    <row r="121" spans="1:10" ht="12" customHeight="1" x14ac:dyDescent="0.25">
      <c r="A121" s="28"/>
      <c r="B121" s="12"/>
      <c r="C121" s="12"/>
      <c r="D121" s="29"/>
      <c r="E121" s="28"/>
      <c r="F121" s="28"/>
      <c r="G121" s="33"/>
      <c r="H121" s="33"/>
      <c r="I121" s="33"/>
      <c r="J121" s="33"/>
    </row>
    <row r="122" spans="1:10" ht="13.5" customHeight="1" x14ac:dyDescent="0.25">
      <c r="A122" s="28"/>
      <c r="B122" s="12"/>
      <c r="C122" s="12"/>
      <c r="D122" s="29"/>
      <c r="E122" s="28"/>
      <c r="F122" s="28"/>
      <c r="G122" s="33"/>
      <c r="H122" s="33"/>
      <c r="I122" s="33"/>
      <c r="J122" s="33"/>
    </row>
    <row r="123" spans="1:10" x14ac:dyDescent="0.25">
      <c r="A123" s="111" t="s">
        <v>144</v>
      </c>
      <c r="B123" s="112"/>
      <c r="C123" s="112"/>
      <c r="D123" s="112"/>
      <c r="E123" s="112"/>
      <c r="F123" s="112"/>
      <c r="G123" s="112"/>
      <c r="H123" s="112"/>
      <c r="I123" s="112"/>
      <c r="J123" s="113"/>
    </row>
    <row r="124" spans="1:10" ht="22.5" x14ac:dyDescent="0.25">
      <c r="A124" s="13" t="s">
        <v>42</v>
      </c>
      <c r="B124" s="13" t="s">
        <v>210</v>
      </c>
      <c r="C124" s="97" t="s">
        <v>11</v>
      </c>
      <c r="D124" s="13" t="s">
        <v>48</v>
      </c>
      <c r="E124" s="13" t="s">
        <v>18</v>
      </c>
      <c r="F124" s="13" t="s">
        <v>13</v>
      </c>
      <c r="G124" s="13" t="s">
        <v>12</v>
      </c>
      <c r="H124" s="13" t="s">
        <v>364</v>
      </c>
      <c r="I124" s="13" t="s">
        <v>46</v>
      </c>
      <c r="J124" s="13" t="s">
        <v>47</v>
      </c>
    </row>
    <row r="125" spans="1:10" x14ac:dyDescent="0.25">
      <c r="A125" s="17">
        <v>63</v>
      </c>
      <c r="B125" s="10">
        <v>1586243587</v>
      </c>
      <c r="C125" s="10" t="s">
        <v>158</v>
      </c>
      <c r="D125" s="18" t="s">
        <v>55</v>
      </c>
      <c r="E125" s="20">
        <v>50</v>
      </c>
      <c r="F125" s="25">
        <v>312.26</v>
      </c>
      <c r="G125" s="25">
        <f t="shared" ref="G125:G130" si="14">E125*F125</f>
        <v>15613</v>
      </c>
      <c r="H125" s="25"/>
      <c r="I125" s="22">
        <v>15613</v>
      </c>
      <c r="J125" s="22">
        <v>15613</v>
      </c>
    </row>
    <row r="126" spans="1:10" x14ac:dyDescent="0.25">
      <c r="A126" s="17">
        <v>64</v>
      </c>
      <c r="B126" s="10">
        <v>1584782573</v>
      </c>
      <c r="C126" s="10" t="s">
        <v>115</v>
      </c>
      <c r="D126" s="18" t="s">
        <v>73</v>
      </c>
      <c r="E126" s="20">
        <v>50</v>
      </c>
      <c r="F126" s="25">
        <v>312.26</v>
      </c>
      <c r="G126" s="25">
        <f t="shared" si="14"/>
        <v>15613</v>
      </c>
      <c r="H126" s="25"/>
      <c r="I126" s="22">
        <v>15613</v>
      </c>
      <c r="J126" s="22">
        <v>15613</v>
      </c>
    </row>
    <row r="127" spans="1:10" x14ac:dyDescent="0.25">
      <c r="A127" s="17">
        <v>65</v>
      </c>
      <c r="B127" s="10">
        <v>1585781577</v>
      </c>
      <c r="C127" s="10" t="s">
        <v>97</v>
      </c>
      <c r="D127" s="18" t="s">
        <v>73</v>
      </c>
      <c r="E127" s="20">
        <v>50</v>
      </c>
      <c r="F127" s="25">
        <v>263.56</v>
      </c>
      <c r="G127" s="25">
        <f t="shared" si="14"/>
        <v>13178</v>
      </c>
      <c r="H127" s="25"/>
      <c r="I127" s="22">
        <v>13178</v>
      </c>
      <c r="J127" s="22">
        <v>13178</v>
      </c>
    </row>
    <row r="128" spans="1:10" x14ac:dyDescent="0.25">
      <c r="A128" s="17">
        <v>66</v>
      </c>
      <c r="B128" s="10">
        <v>1585781585</v>
      </c>
      <c r="C128" s="10" t="s">
        <v>15</v>
      </c>
      <c r="D128" s="18" t="s">
        <v>73</v>
      </c>
      <c r="E128" s="20">
        <v>50</v>
      </c>
      <c r="F128" s="25">
        <v>263.56</v>
      </c>
      <c r="G128" s="25">
        <f t="shared" si="14"/>
        <v>13178</v>
      </c>
      <c r="H128" s="25"/>
      <c r="I128" s="22">
        <v>13178</v>
      </c>
      <c r="J128" s="22">
        <v>13178</v>
      </c>
    </row>
    <row r="129" spans="1:10" x14ac:dyDescent="0.25">
      <c r="A129" s="17">
        <v>67</v>
      </c>
      <c r="B129" s="10">
        <v>1585781593</v>
      </c>
      <c r="C129" s="10" t="s">
        <v>10</v>
      </c>
      <c r="D129" s="18" t="s">
        <v>73</v>
      </c>
      <c r="E129" s="20">
        <v>50</v>
      </c>
      <c r="F129" s="25">
        <v>263.56</v>
      </c>
      <c r="G129" s="25">
        <f t="shared" si="14"/>
        <v>13178</v>
      </c>
      <c r="H129" s="25"/>
      <c r="I129" s="22">
        <v>13178</v>
      </c>
      <c r="J129" s="22">
        <v>13178</v>
      </c>
    </row>
    <row r="130" spans="1:10" x14ac:dyDescent="0.25">
      <c r="A130" s="17">
        <v>68</v>
      </c>
      <c r="B130" s="10">
        <v>1585781607</v>
      </c>
      <c r="C130" s="10" t="s">
        <v>8</v>
      </c>
      <c r="D130" s="18" t="s">
        <v>57</v>
      </c>
      <c r="E130" s="20">
        <v>50</v>
      </c>
      <c r="F130" s="25">
        <v>220.28</v>
      </c>
      <c r="G130" s="25">
        <f t="shared" si="14"/>
        <v>11014</v>
      </c>
      <c r="H130" s="25"/>
      <c r="I130" s="22">
        <v>11014</v>
      </c>
      <c r="J130" s="22">
        <v>11014</v>
      </c>
    </row>
    <row r="131" spans="1:10" x14ac:dyDescent="0.25">
      <c r="A131" s="28"/>
      <c r="B131" s="12"/>
      <c r="C131" s="12"/>
      <c r="D131" s="29"/>
      <c r="E131" s="28"/>
      <c r="F131" s="28"/>
      <c r="G131" s="33">
        <f>+SUM(G125:G130)</f>
        <v>81774</v>
      </c>
      <c r="H131" s="33"/>
      <c r="I131" s="33">
        <f t="shared" ref="I131:J131" si="15">+SUM(I125:I130)</f>
        <v>81774</v>
      </c>
      <c r="J131" s="33">
        <f t="shared" si="15"/>
        <v>81774</v>
      </c>
    </row>
    <row r="132" spans="1:10" x14ac:dyDescent="0.25">
      <c r="A132" s="28"/>
      <c r="B132" s="12"/>
      <c r="C132" s="12"/>
      <c r="D132" s="29"/>
      <c r="E132" s="28"/>
      <c r="F132" s="28"/>
      <c r="G132" s="33"/>
      <c r="H132" s="33"/>
      <c r="I132" s="33"/>
      <c r="J132" s="33"/>
    </row>
    <row r="133" spans="1:10" x14ac:dyDescent="0.25">
      <c r="A133" s="28"/>
      <c r="B133" s="12"/>
      <c r="C133" s="12"/>
      <c r="D133" s="29"/>
      <c r="E133" s="28"/>
      <c r="F133" s="28"/>
      <c r="G133" s="28"/>
      <c r="H133" s="28"/>
      <c r="I133" s="28"/>
      <c r="J133" s="28"/>
    </row>
    <row r="134" spans="1:10" x14ac:dyDescent="0.25">
      <c r="A134" s="111" t="s">
        <v>145</v>
      </c>
      <c r="B134" s="112"/>
      <c r="C134" s="112"/>
      <c r="D134" s="112"/>
      <c r="E134" s="112"/>
      <c r="F134" s="112"/>
      <c r="G134" s="112"/>
      <c r="H134" s="112"/>
      <c r="I134" s="112"/>
      <c r="J134" s="113"/>
    </row>
    <row r="135" spans="1:10" ht="22.5" x14ac:dyDescent="0.25">
      <c r="A135" s="13" t="s">
        <v>42</v>
      </c>
      <c r="B135" s="13" t="s">
        <v>210</v>
      </c>
      <c r="C135" s="97" t="s">
        <v>11</v>
      </c>
      <c r="D135" s="13" t="s">
        <v>48</v>
      </c>
      <c r="E135" s="13" t="s">
        <v>18</v>
      </c>
      <c r="F135" s="13" t="s">
        <v>13</v>
      </c>
      <c r="G135" s="13" t="s">
        <v>12</v>
      </c>
      <c r="H135" s="13" t="s">
        <v>364</v>
      </c>
      <c r="I135" s="13" t="s">
        <v>46</v>
      </c>
      <c r="J135" s="13" t="s">
        <v>47</v>
      </c>
    </row>
    <row r="136" spans="1:10" x14ac:dyDescent="0.25">
      <c r="A136" s="17">
        <v>82</v>
      </c>
      <c r="B136" s="10">
        <v>1585782328</v>
      </c>
      <c r="C136" s="10" t="s">
        <v>165</v>
      </c>
      <c r="D136" s="18" t="s">
        <v>111</v>
      </c>
      <c r="E136" s="20">
        <v>50</v>
      </c>
      <c r="F136" s="25">
        <v>661.33</v>
      </c>
      <c r="G136" s="25">
        <f>E136*F136</f>
        <v>33066.5</v>
      </c>
      <c r="H136" s="25"/>
      <c r="I136" s="22">
        <v>33066.5</v>
      </c>
      <c r="J136" s="22">
        <v>33066.5</v>
      </c>
    </row>
    <row r="137" spans="1:10" x14ac:dyDescent="0.25">
      <c r="A137" s="17">
        <v>83</v>
      </c>
      <c r="B137" s="10">
        <v>1585781704</v>
      </c>
      <c r="C137" s="10" t="s">
        <v>164</v>
      </c>
      <c r="D137" s="18" t="s">
        <v>56</v>
      </c>
      <c r="E137" s="20">
        <v>50</v>
      </c>
      <c r="F137" s="25">
        <v>263.56</v>
      </c>
      <c r="G137" s="25">
        <f>E137*F137</f>
        <v>13178</v>
      </c>
      <c r="H137" s="25"/>
      <c r="I137" s="22">
        <v>13178</v>
      </c>
      <c r="J137" s="22">
        <v>13178</v>
      </c>
    </row>
    <row r="138" spans="1:10" x14ac:dyDescent="0.25">
      <c r="A138" s="17">
        <v>84</v>
      </c>
      <c r="B138" s="10"/>
      <c r="C138" s="10" t="s">
        <v>177</v>
      </c>
      <c r="D138" s="18" t="s">
        <v>58</v>
      </c>
      <c r="E138" s="20"/>
      <c r="F138" s="25"/>
      <c r="G138" s="25"/>
      <c r="H138" s="25"/>
      <c r="I138" s="22">
        <v>0</v>
      </c>
      <c r="J138" s="22">
        <v>0</v>
      </c>
    </row>
    <row r="139" spans="1:10" ht="10.15" customHeight="1" x14ac:dyDescent="0.25">
      <c r="A139" s="17">
        <v>85</v>
      </c>
      <c r="B139" s="89"/>
      <c r="C139" s="42" t="s">
        <v>177</v>
      </c>
      <c r="D139" s="18" t="s">
        <v>245</v>
      </c>
      <c r="E139" s="34"/>
      <c r="F139" s="25"/>
      <c r="G139" s="25"/>
      <c r="H139" s="25"/>
      <c r="I139" s="22">
        <v>0</v>
      </c>
      <c r="J139" s="22">
        <v>0</v>
      </c>
    </row>
    <row r="140" spans="1:10" ht="15.6" customHeight="1" x14ac:dyDescent="0.25">
      <c r="A140" s="17">
        <v>86</v>
      </c>
      <c r="B140" s="10">
        <v>2893228576</v>
      </c>
      <c r="C140" s="10" t="s">
        <v>216</v>
      </c>
      <c r="D140" s="18" t="s">
        <v>205</v>
      </c>
      <c r="E140" s="20">
        <v>50</v>
      </c>
      <c r="F140" s="25">
        <v>199.8</v>
      </c>
      <c r="G140" s="25">
        <f>E140*F140</f>
        <v>9990</v>
      </c>
      <c r="H140" s="25"/>
      <c r="I140" s="22">
        <v>9990</v>
      </c>
      <c r="J140" s="22">
        <v>9990</v>
      </c>
    </row>
    <row r="141" spans="1:10" x14ac:dyDescent="0.25">
      <c r="A141" s="17">
        <v>87</v>
      </c>
      <c r="B141" s="10">
        <v>1588823530</v>
      </c>
      <c r="C141" s="10" t="s">
        <v>218</v>
      </c>
      <c r="D141" s="18" t="s">
        <v>206</v>
      </c>
      <c r="E141" s="20">
        <v>50</v>
      </c>
      <c r="F141" s="25">
        <v>233.5</v>
      </c>
      <c r="G141" s="25">
        <f>E141*F141</f>
        <v>11675</v>
      </c>
      <c r="H141" s="25"/>
      <c r="I141" s="22">
        <v>11675</v>
      </c>
      <c r="J141" s="22">
        <v>11675</v>
      </c>
    </row>
    <row r="142" spans="1:10" x14ac:dyDescent="0.25">
      <c r="A142" s="17">
        <v>88</v>
      </c>
      <c r="B142" s="10">
        <v>1588683682</v>
      </c>
      <c r="C142" s="10" t="s">
        <v>219</v>
      </c>
      <c r="D142" s="18" t="s">
        <v>207</v>
      </c>
      <c r="E142" s="20">
        <v>50</v>
      </c>
      <c r="F142" s="25">
        <v>173</v>
      </c>
      <c r="G142" s="25">
        <f>E142*F142</f>
        <v>8650</v>
      </c>
      <c r="H142" s="25"/>
      <c r="I142" s="22">
        <v>8650</v>
      </c>
      <c r="J142" s="22">
        <v>8650</v>
      </c>
    </row>
    <row r="143" spans="1:10" x14ac:dyDescent="0.25">
      <c r="A143" s="17">
        <v>89</v>
      </c>
      <c r="B143" s="10"/>
      <c r="C143" s="83" t="s">
        <v>177</v>
      </c>
      <c r="D143" s="18" t="s">
        <v>208</v>
      </c>
      <c r="E143" s="20"/>
      <c r="F143" s="25"/>
      <c r="G143" s="25"/>
      <c r="H143" s="25"/>
      <c r="I143" s="22">
        <v>0</v>
      </c>
      <c r="J143" s="22">
        <v>0</v>
      </c>
    </row>
    <row r="144" spans="1:10" x14ac:dyDescent="0.25">
      <c r="A144" s="28"/>
      <c r="B144" s="12"/>
      <c r="C144" s="12"/>
      <c r="D144" s="29"/>
      <c r="E144" s="31"/>
      <c r="F144" s="32"/>
      <c r="G144" s="35">
        <f>+SUM(G136:G143)</f>
        <v>76559.5</v>
      </c>
      <c r="H144" s="35"/>
      <c r="I144" s="35">
        <f t="shared" ref="I144:J144" si="16">+SUM(I136:I143)</f>
        <v>76559.5</v>
      </c>
      <c r="J144" s="35">
        <f t="shared" si="16"/>
        <v>76559.5</v>
      </c>
    </row>
    <row r="145" spans="1:10" x14ac:dyDescent="0.25">
      <c r="A145" s="28"/>
      <c r="B145" s="12"/>
      <c r="C145" s="12"/>
      <c r="D145" s="29"/>
      <c r="E145" s="31"/>
      <c r="F145" s="32"/>
      <c r="G145" s="35"/>
      <c r="H145" s="35"/>
      <c r="I145" s="35"/>
      <c r="J145" s="35"/>
    </row>
    <row r="146" spans="1:10" x14ac:dyDescent="0.25">
      <c r="A146" s="28"/>
      <c r="B146" s="12"/>
      <c r="C146" s="12"/>
      <c r="D146" s="29"/>
      <c r="E146" s="31"/>
      <c r="F146" s="32"/>
      <c r="G146" s="35"/>
      <c r="H146" s="35"/>
      <c r="I146" s="35"/>
      <c r="J146" s="35"/>
    </row>
    <row r="147" spans="1:10" x14ac:dyDescent="0.25">
      <c r="A147" s="111" t="s">
        <v>146</v>
      </c>
      <c r="B147" s="112"/>
      <c r="C147" s="112"/>
      <c r="D147" s="112"/>
      <c r="E147" s="112"/>
      <c r="F147" s="112"/>
      <c r="G147" s="112"/>
      <c r="H147" s="112"/>
      <c r="I147" s="112"/>
      <c r="J147" s="113"/>
    </row>
    <row r="148" spans="1:10" ht="22.5" x14ac:dyDescent="0.25">
      <c r="A148" s="13" t="s">
        <v>42</v>
      </c>
      <c r="B148" s="13" t="s">
        <v>210</v>
      </c>
      <c r="C148" s="97" t="s">
        <v>11</v>
      </c>
      <c r="D148" s="13" t="s">
        <v>48</v>
      </c>
      <c r="E148" s="13" t="s">
        <v>18</v>
      </c>
      <c r="F148" s="13" t="s">
        <v>13</v>
      </c>
      <c r="G148" s="13" t="s">
        <v>12</v>
      </c>
      <c r="H148" s="13" t="s">
        <v>364</v>
      </c>
      <c r="I148" s="13" t="s">
        <v>46</v>
      </c>
      <c r="J148" s="13" t="s">
        <v>47</v>
      </c>
    </row>
    <row r="149" spans="1:10" x14ac:dyDescent="0.25">
      <c r="A149" s="17">
        <v>90</v>
      </c>
      <c r="B149" s="10">
        <v>1586243609</v>
      </c>
      <c r="C149" s="10" t="s">
        <v>124</v>
      </c>
      <c r="D149" s="18" t="s">
        <v>272</v>
      </c>
      <c r="E149" s="20">
        <v>50</v>
      </c>
      <c r="F149" s="25">
        <v>414.83</v>
      </c>
      <c r="G149" s="25">
        <f>E149*F149</f>
        <v>20741.5</v>
      </c>
      <c r="H149" s="25"/>
      <c r="I149" s="22">
        <v>20741.5</v>
      </c>
      <c r="J149" s="22">
        <v>20741.5</v>
      </c>
    </row>
    <row r="150" spans="1:10" ht="22.15" customHeight="1" x14ac:dyDescent="0.25">
      <c r="A150" s="17">
        <v>91</v>
      </c>
      <c r="B150" s="10">
        <v>1534320735</v>
      </c>
      <c r="C150" s="10" t="s">
        <v>301</v>
      </c>
      <c r="D150" s="18" t="s">
        <v>53</v>
      </c>
      <c r="E150" s="20">
        <v>50</v>
      </c>
      <c r="F150" s="34">
        <v>214.1</v>
      </c>
      <c r="G150" s="25">
        <f>E150*F150</f>
        <v>10705</v>
      </c>
      <c r="H150" s="25"/>
      <c r="I150" s="22">
        <v>10705</v>
      </c>
      <c r="J150" s="22">
        <v>10705</v>
      </c>
    </row>
    <row r="151" spans="1:10" ht="13.15" customHeight="1" x14ac:dyDescent="0.25">
      <c r="A151" s="17">
        <v>92</v>
      </c>
      <c r="B151" s="10">
        <v>1576922635</v>
      </c>
      <c r="C151" s="10" t="s">
        <v>337</v>
      </c>
      <c r="D151" s="18" t="s">
        <v>57</v>
      </c>
      <c r="E151" s="20">
        <v>50</v>
      </c>
      <c r="F151" s="34">
        <v>263.56</v>
      </c>
      <c r="G151" s="25">
        <f>E151*F151</f>
        <v>13178</v>
      </c>
      <c r="H151" s="25"/>
      <c r="I151" s="22">
        <v>13178</v>
      </c>
      <c r="J151" s="22">
        <v>13178</v>
      </c>
    </row>
    <row r="152" spans="1:10" x14ac:dyDescent="0.25">
      <c r="A152" s="17">
        <v>93</v>
      </c>
      <c r="B152" s="10">
        <v>1585781721</v>
      </c>
      <c r="C152" s="10" t="s">
        <v>85</v>
      </c>
      <c r="D152" s="18" t="s">
        <v>57</v>
      </c>
      <c r="E152" s="20">
        <v>50</v>
      </c>
      <c r="F152" s="34">
        <v>263.56</v>
      </c>
      <c r="G152" s="25">
        <f>E152*F152</f>
        <v>13178</v>
      </c>
      <c r="H152" s="25"/>
      <c r="I152" s="22">
        <v>13178</v>
      </c>
      <c r="J152" s="22">
        <v>13178</v>
      </c>
    </row>
    <row r="153" spans="1:10" x14ac:dyDescent="0.25">
      <c r="A153" s="28"/>
      <c r="B153" s="12"/>
      <c r="C153" s="12"/>
      <c r="D153" s="29"/>
      <c r="E153" s="28"/>
      <c r="F153" s="28"/>
      <c r="G153" s="33">
        <f t="shared" ref="G153:J153" si="17">+SUM(G149:G152)</f>
        <v>57802.5</v>
      </c>
      <c r="H153" s="33"/>
      <c r="I153" s="33">
        <f t="shared" si="17"/>
        <v>57802.5</v>
      </c>
      <c r="J153" s="33">
        <f t="shared" si="17"/>
        <v>57802.5</v>
      </c>
    </row>
    <row r="154" spans="1:10" x14ac:dyDescent="0.25">
      <c r="A154" s="28"/>
      <c r="B154" s="12"/>
      <c r="C154" s="12"/>
      <c r="D154" s="29"/>
      <c r="E154" s="28"/>
      <c r="F154" s="28"/>
      <c r="G154" s="33"/>
      <c r="H154" s="33"/>
      <c r="I154" s="33"/>
      <c r="J154" s="33"/>
    </row>
    <row r="155" spans="1:10" ht="10.9" customHeight="1" x14ac:dyDescent="0.25">
      <c r="A155" s="28"/>
      <c r="B155" s="12"/>
      <c r="C155" s="12"/>
      <c r="D155" s="29"/>
      <c r="E155" s="28"/>
      <c r="F155" s="28"/>
      <c r="G155" s="33"/>
      <c r="H155" s="33"/>
      <c r="I155" s="33"/>
      <c r="J155" s="33"/>
    </row>
    <row r="156" spans="1:10" x14ac:dyDescent="0.25">
      <c r="A156" s="111" t="s">
        <v>147</v>
      </c>
      <c r="B156" s="112"/>
      <c r="C156" s="112"/>
      <c r="D156" s="112"/>
      <c r="E156" s="112"/>
      <c r="F156" s="112"/>
      <c r="G156" s="112"/>
      <c r="H156" s="112"/>
      <c r="I156" s="112"/>
      <c r="J156" s="113"/>
    </row>
    <row r="157" spans="1:10" ht="22.5" x14ac:dyDescent="0.25">
      <c r="A157" s="13" t="s">
        <v>42</v>
      </c>
      <c r="B157" s="13" t="s">
        <v>210</v>
      </c>
      <c r="C157" s="97" t="s">
        <v>11</v>
      </c>
      <c r="D157" s="13" t="s">
        <v>48</v>
      </c>
      <c r="E157" s="13" t="s">
        <v>18</v>
      </c>
      <c r="F157" s="13" t="s">
        <v>13</v>
      </c>
      <c r="G157" s="13" t="s">
        <v>12</v>
      </c>
      <c r="H157" s="13" t="s">
        <v>364</v>
      </c>
      <c r="I157" s="13" t="s">
        <v>46</v>
      </c>
      <c r="J157" s="13" t="s">
        <v>47</v>
      </c>
    </row>
    <row r="158" spans="1:10" x14ac:dyDescent="0.25">
      <c r="A158" s="17">
        <v>94</v>
      </c>
      <c r="B158" s="10">
        <v>1585781739</v>
      </c>
      <c r="C158" s="10" t="s">
        <v>17</v>
      </c>
      <c r="D158" s="18" t="s">
        <v>71</v>
      </c>
      <c r="E158" s="20">
        <v>50</v>
      </c>
      <c r="F158" s="25">
        <v>414.83</v>
      </c>
      <c r="G158" s="25">
        <f>E158*F158</f>
        <v>20741.5</v>
      </c>
      <c r="H158" s="25"/>
      <c r="I158" s="22">
        <v>20741.5</v>
      </c>
      <c r="J158" s="22">
        <v>20741.5</v>
      </c>
    </row>
    <row r="159" spans="1:10" x14ac:dyDescent="0.25">
      <c r="A159" s="17">
        <v>95</v>
      </c>
      <c r="B159" s="10">
        <v>1585781747</v>
      </c>
      <c r="C159" s="10" t="s">
        <v>0</v>
      </c>
      <c r="D159" s="18" t="s">
        <v>50</v>
      </c>
      <c r="E159" s="20">
        <v>50</v>
      </c>
      <c r="F159" s="25">
        <v>263.56</v>
      </c>
      <c r="G159" s="25">
        <f>E159*F159</f>
        <v>13178</v>
      </c>
      <c r="H159" s="25"/>
      <c r="I159" s="22">
        <v>13178</v>
      </c>
      <c r="J159" s="22">
        <v>13178</v>
      </c>
    </row>
    <row r="160" spans="1:10" s="85" customFormat="1" x14ac:dyDescent="0.25">
      <c r="A160" s="17">
        <v>96</v>
      </c>
      <c r="B160" s="90"/>
      <c r="C160" s="83" t="s">
        <v>177</v>
      </c>
      <c r="D160" s="90" t="s">
        <v>50</v>
      </c>
      <c r="E160" s="34"/>
      <c r="F160" s="25"/>
      <c r="G160" s="25"/>
      <c r="H160" s="25"/>
      <c r="I160" s="27"/>
      <c r="J160" s="27"/>
    </row>
    <row r="161" spans="1:10" x14ac:dyDescent="0.25">
      <c r="A161" s="28"/>
      <c r="B161" s="12"/>
      <c r="C161" s="12"/>
      <c r="D161" s="29"/>
      <c r="E161" s="28"/>
      <c r="F161" s="28"/>
      <c r="G161" s="33">
        <f>+SUM(G158:G160)</f>
        <v>33919.5</v>
      </c>
      <c r="H161" s="33"/>
      <c r="I161" s="33">
        <f t="shared" ref="I161:J161" si="18">+SUM(I158:I160)</f>
        <v>33919.5</v>
      </c>
      <c r="J161" s="33">
        <f t="shared" si="18"/>
        <v>33919.5</v>
      </c>
    </row>
    <row r="162" spans="1:10" x14ac:dyDescent="0.25">
      <c r="A162" s="28"/>
      <c r="B162" s="12"/>
      <c r="C162" s="12"/>
      <c r="D162" s="29"/>
      <c r="E162" s="28"/>
      <c r="F162" s="28"/>
      <c r="G162" s="33"/>
      <c r="H162" s="33"/>
      <c r="I162" s="33"/>
      <c r="J162" s="33"/>
    </row>
    <row r="163" spans="1:10" x14ac:dyDescent="0.25">
      <c r="A163" s="28"/>
      <c r="B163" s="12"/>
      <c r="C163" s="12"/>
      <c r="D163" s="29"/>
      <c r="E163" s="28"/>
      <c r="F163" s="28"/>
      <c r="G163" s="33"/>
      <c r="H163" s="33"/>
      <c r="I163" s="33"/>
      <c r="J163" s="33"/>
    </row>
    <row r="164" spans="1:10" ht="14.45" customHeight="1" x14ac:dyDescent="0.25">
      <c r="A164" s="111" t="s">
        <v>148</v>
      </c>
      <c r="B164" s="112"/>
      <c r="C164" s="112"/>
      <c r="D164" s="112"/>
      <c r="E164" s="112"/>
      <c r="F164" s="112"/>
      <c r="G164" s="112"/>
      <c r="H164" s="112"/>
      <c r="I164" s="112"/>
      <c r="J164" s="113"/>
    </row>
    <row r="165" spans="1:10" ht="25.15" customHeight="1" x14ac:dyDescent="0.25">
      <c r="A165" s="13" t="s">
        <v>42</v>
      </c>
      <c r="B165" s="13" t="s">
        <v>210</v>
      </c>
      <c r="C165" s="97" t="s">
        <v>11</v>
      </c>
      <c r="D165" s="13" t="s">
        <v>48</v>
      </c>
      <c r="E165" s="13" t="s">
        <v>18</v>
      </c>
      <c r="F165" s="13" t="s">
        <v>13</v>
      </c>
      <c r="G165" s="13" t="s">
        <v>12</v>
      </c>
      <c r="H165" s="13" t="s">
        <v>364</v>
      </c>
      <c r="I165" s="13" t="s">
        <v>46</v>
      </c>
      <c r="J165" s="13" t="s">
        <v>47</v>
      </c>
    </row>
    <row r="166" spans="1:10" x14ac:dyDescent="0.25">
      <c r="A166" s="17">
        <v>97</v>
      </c>
      <c r="B166" s="10">
        <v>1585781755</v>
      </c>
      <c r="C166" s="10" t="s">
        <v>78</v>
      </c>
      <c r="D166" s="18" t="s">
        <v>125</v>
      </c>
      <c r="E166" s="20">
        <v>50</v>
      </c>
      <c r="F166" s="25">
        <v>661.33</v>
      </c>
      <c r="G166" s="25">
        <f t="shared" ref="G166:G175" si="19">E166*F166</f>
        <v>33066.5</v>
      </c>
      <c r="H166" s="25"/>
      <c r="I166" s="22">
        <v>33066.5</v>
      </c>
      <c r="J166" s="22">
        <v>33066.5</v>
      </c>
    </row>
    <row r="167" spans="1:10" x14ac:dyDescent="0.25">
      <c r="A167" s="17">
        <v>98</v>
      </c>
      <c r="B167" s="11">
        <v>1519092134</v>
      </c>
      <c r="C167" s="10" t="s">
        <v>347</v>
      </c>
      <c r="D167" s="18" t="s">
        <v>50</v>
      </c>
      <c r="E167" s="20">
        <v>50</v>
      </c>
      <c r="F167" s="25">
        <v>263.56</v>
      </c>
      <c r="G167" s="25">
        <f>E167*F167</f>
        <v>13178</v>
      </c>
      <c r="H167" s="25"/>
      <c r="I167" s="22">
        <v>13178</v>
      </c>
      <c r="J167" s="22">
        <v>13178</v>
      </c>
    </row>
    <row r="168" spans="1:10" ht="13.9" customHeight="1" x14ac:dyDescent="0.25">
      <c r="A168" s="17">
        <v>99</v>
      </c>
      <c r="B168" s="16">
        <v>1153544893</v>
      </c>
      <c r="C168" s="83" t="s">
        <v>280</v>
      </c>
      <c r="D168" s="18" t="s">
        <v>126</v>
      </c>
      <c r="E168" s="20">
        <v>50</v>
      </c>
      <c r="F168" s="25">
        <v>312.26</v>
      </c>
      <c r="G168" s="25">
        <f>E168*F168</f>
        <v>15613</v>
      </c>
      <c r="H168" s="25"/>
      <c r="I168" s="22">
        <v>15613</v>
      </c>
      <c r="J168" s="22">
        <v>15613</v>
      </c>
    </row>
    <row r="169" spans="1:10" ht="19.899999999999999" customHeight="1" x14ac:dyDescent="0.25">
      <c r="A169" s="17">
        <v>100</v>
      </c>
      <c r="B169" s="10"/>
      <c r="C169" s="10" t="s">
        <v>177</v>
      </c>
      <c r="D169" s="18" t="s">
        <v>227</v>
      </c>
      <c r="E169" s="20"/>
      <c r="F169" s="25"/>
      <c r="G169" s="25"/>
      <c r="H169" s="25"/>
      <c r="I169" s="22">
        <v>0</v>
      </c>
      <c r="J169" s="22">
        <v>0</v>
      </c>
    </row>
    <row r="170" spans="1:10" x14ac:dyDescent="0.25">
      <c r="A170" s="17">
        <v>101</v>
      </c>
      <c r="B170" s="10">
        <v>448640955</v>
      </c>
      <c r="C170" s="10" t="s">
        <v>35</v>
      </c>
      <c r="D170" s="18" t="s">
        <v>108</v>
      </c>
      <c r="E170" s="20">
        <v>50</v>
      </c>
      <c r="F170" s="25">
        <v>263.56</v>
      </c>
      <c r="G170" s="25">
        <f t="shared" si="19"/>
        <v>13178</v>
      </c>
      <c r="H170" s="25"/>
      <c r="I170" s="22">
        <v>13178</v>
      </c>
      <c r="J170" s="22">
        <v>13178</v>
      </c>
    </row>
    <row r="171" spans="1:10" x14ac:dyDescent="0.25">
      <c r="A171" s="17">
        <v>102</v>
      </c>
      <c r="B171" s="10">
        <v>1585781772</v>
      </c>
      <c r="C171" s="10" t="s">
        <v>6</v>
      </c>
      <c r="D171" s="18" t="s">
        <v>65</v>
      </c>
      <c r="E171" s="20">
        <v>50</v>
      </c>
      <c r="F171" s="25">
        <v>263.56</v>
      </c>
      <c r="G171" s="25">
        <f t="shared" si="19"/>
        <v>13178</v>
      </c>
      <c r="H171" s="25"/>
      <c r="I171" s="22">
        <v>13178</v>
      </c>
      <c r="J171" s="22">
        <v>13178</v>
      </c>
    </row>
    <row r="172" spans="1:10" x14ac:dyDescent="0.25">
      <c r="A172" s="17">
        <v>103</v>
      </c>
      <c r="B172" s="83"/>
      <c r="C172" s="10" t="s">
        <v>177</v>
      </c>
      <c r="D172" s="18" t="s">
        <v>329</v>
      </c>
      <c r="E172" s="34"/>
      <c r="F172" s="25"/>
      <c r="G172" s="25"/>
      <c r="H172" s="25"/>
      <c r="I172" s="22">
        <v>0</v>
      </c>
      <c r="J172" s="22">
        <v>0</v>
      </c>
    </row>
    <row r="173" spans="1:10" x14ac:dyDescent="0.25">
      <c r="A173" s="17">
        <v>104</v>
      </c>
      <c r="B173" s="10">
        <v>1559256811</v>
      </c>
      <c r="C173" s="10" t="s">
        <v>355</v>
      </c>
      <c r="D173" s="18" t="s">
        <v>258</v>
      </c>
      <c r="E173" s="20">
        <v>50</v>
      </c>
      <c r="F173" s="25">
        <v>263.56</v>
      </c>
      <c r="G173" s="25">
        <f>E173*F173</f>
        <v>13178</v>
      </c>
      <c r="H173" s="25"/>
      <c r="I173" s="22">
        <v>13178</v>
      </c>
      <c r="J173" s="22">
        <v>13178</v>
      </c>
    </row>
    <row r="174" spans="1:10" x14ac:dyDescent="0.25">
      <c r="A174" s="17">
        <v>105</v>
      </c>
      <c r="B174" s="10">
        <v>1585781798</v>
      </c>
      <c r="C174" s="10" t="s">
        <v>299</v>
      </c>
      <c r="D174" s="18" t="s">
        <v>64</v>
      </c>
      <c r="E174" s="20">
        <v>50</v>
      </c>
      <c r="F174" s="25">
        <v>312.26</v>
      </c>
      <c r="G174" s="25">
        <f>E174*F174</f>
        <v>15613</v>
      </c>
      <c r="H174" s="25"/>
      <c r="I174" s="22">
        <v>15613</v>
      </c>
      <c r="J174" s="22">
        <v>15613</v>
      </c>
    </row>
    <row r="175" spans="1:10" x14ac:dyDescent="0.25">
      <c r="A175" s="17">
        <v>106</v>
      </c>
      <c r="B175" s="10">
        <v>1589054343</v>
      </c>
      <c r="C175" s="10" t="s">
        <v>36</v>
      </c>
      <c r="D175" s="18" t="s">
        <v>63</v>
      </c>
      <c r="E175" s="20">
        <v>50</v>
      </c>
      <c r="F175" s="25">
        <v>214.1</v>
      </c>
      <c r="G175" s="25">
        <f t="shared" si="19"/>
        <v>10705</v>
      </c>
      <c r="H175" s="25"/>
      <c r="I175" s="22">
        <v>10705</v>
      </c>
      <c r="J175" s="22">
        <v>10705</v>
      </c>
    </row>
    <row r="176" spans="1:10" x14ac:dyDescent="0.25">
      <c r="A176" s="28"/>
      <c r="B176" s="12"/>
      <c r="C176" s="12"/>
      <c r="D176" s="29"/>
      <c r="E176" s="28"/>
      <c r="F176" s="28"/>
      <c r="G176" s="33">
        <f>+SUM(G166:G175)</f>
        <v>127709.5</v>
      </c>
      <c r="H176" s="33"/>
      <c r="I176" s="33">
        <f>+SUM(I166:I175)</f>
        <v>127709.5</v>
      </c>
      <c r="J176" s="33">
        <f>+SUM(J166:J175)</f>
        <v>127709.5</v>
      </c>
    </row>
    <row r="177" spans="1:10" x14ac:dyDescent="0.25">
      <c r="A177" s="28"/>
      <c r="B177" s="12"/>
      <c r="C177" s="12"/>
      <c r="D177" s="29"/>
      <c r="E177" s="28"/>
      <c r="F177" s="28"/>
      <c r="G177" s="33"/>
      <c r="H177" s="33"/>
      <c r="I177" s="33"/>
      <c r="J177" s="33"/>
    </row>
    <row r="178" spans="1:10" x14ac:dyDescent="0.25">
      <c r="A178" s="28"/>
      <c r="B178" s="12"/>
      <c r="C178" s="12"/>
      <c r="D178" s="29"/>
      <c r="E178" s="28"/>
      <c r="F178" s="28"/>
      <c r="G178" s="33"/>
      <c r="H178" s="33"/>
      <c r="I178" s="33"/>
      <c r="J178" s="33"/>
    </row>
    <row r="179" spans="1:10" x14ac:dyDescent="0.25">
      <c r="A179" s="111" t="s">
        <v>149</v>
      </c>
      <c r="B179" s="112"/>
      <c r="C179" s="112"/>
      <c r="D179" s="112"/>
      <c r="E179" s="112"/>
      <c r="F179" s="112"/>
      <c r="G179" s="112"/>
      <c r="H179" s="112"/>
      <c r="I179" s="112"/>
      <c r="J179" s="113"/>
    </row>
    <row r="180" spans="1:10" ht="22.5" x14ac:dyDescent="0.25">
      <c r="A180" s="13" t="s">
        <v>42</v>
      </c>
      <c r="B180" s="13" t="s">
        <v>210</v>
      </c>
      <c r="C180" s="97" t="s">
        <v>11</v>
      </c>
      <c r="D180" s="13" t="s">
        <v>48</v>
      </c>
      <c r="E180" s="13" t="s">
        <v>18</v>
      </c>
      <c r="F180" s="13" t="s">
        <v>13</v>
      </c>
      <c r="G180" s="13" t="s">
        <v>12</v>
      </c>
      <c r="H180" s="13" t="s">
        <v>364</v>
      </c>
      <c r="I180" s="13" t="s">
        <v>46</v>
      </c>
      <c r="J180" s="13" t="s">
        <v>47</v>
      </c>
    </row>
    <row r="181" spans="1:10" ht="22.9" customHeight="1" x14ac:dyDescent="0.25">
      <c r="A181" s="17">
        <v>107</v>
      </c>
      <c r="B181" s="10">
        <v>2859735631</v>
      </c>
      <c r="C181" s="10" t="s">
        <v>346</v>
      </c>
      <c r="D181" s="18" t="s">
        <v>107</v>
      </c>
      <c r="E181" s="20">
        <v>50</v>
      </c>
      <c r="F181" s="25">
        <v>661.33</v>
      </c>
      <c r="G181" s="25">
        <f t="shared" ref="G181:G190" si="20">E181*F181</f>
        <v>33066.5</v>
      </c>
      <c r="H181" s="25"/>
      <c r="I181" s="22">
        <v>33066.5</v>
      </c>
      <c r="J181" s="22">
        <v>33066.5</v>
      </c>
    </row>
    <row r="182" spans="1:10" x14ac:dyDescent="0.25">
      <c r="A182" s="17">
        <v>108</v>
      </c>
      <c r="B182" s="10">
        <v>1585781404</v>
      </c>
      <c r="C182" s="10" t="s">
        <v>315</v>
      </c>
      <c r="D182" s="18" t="s">
        <v>333</v>
      </c>
      <c r="E182" s="20">
        <v>50</v>
      </c>
      <c r="F182" s="25">
        <v>661.33</v>
      </c>
      <c r="G182" s="25">
        <f t="shared" ref="G182" si="21">E182*F182</f>
        <v>33066.5</v>
      </c>
      <c r="H182" s="25"/>
      <c r="I182" s="22">
        <v>33066.5</v>
      </c>
      <c r="J182" s="22">
        <v>33066.5</v>
      </c>
    </row>
    <row r="183" spans="1:10" x14ac:dyDescent="0.25">
      <c r="A183" s="17">
        <v>109</v>
      </c>
      <c r="B183" s="10">
        <v>1585781802</v>
      </c>
      <c r="C183" s="10" t="s">
        <v>34</v>
      </c>
      <c r="D183" s="18" t="s">
        <v>50</v>
      </c>
      <c r="E183" s="20">
        <v>50</v>
      </c>
      <c r="F183" s="25">
        <v>263.56</v>
      </c>
      <c r="G183" s="25">
        <f t="shared" si="20"/>
        <v>13178</v>
      </c>
      <c r="H183" s="25"/>
      <c r="I183" s="22">
        <v>13178</v>
      </c>
      <c r="J183" s="22">
        <v>13178</v>
      </c>
    </row>
    <row r="184" spans="1:10" x14ac:dyDescent="0.25">
      <c r="A184" s="17">
        <v>110</v>
      </c>
      <c r="B184" s="10">
        <v>1585781810</v>
      </c>
      <c r="C184" s="10" t="s">
        <v>32</v>
      </c>
      <c r="D184" s="18" t="s">
        <v>67</v>
      </c>
      <c r="E184" s="20">
        <v>50</v>
      </c>
      <c r="F184" s="25">
        <v>220.57</v>
      </c>
      <c r="G184" s="25">
        <f t="shared" si="20"/>
        <v>11028.5</v>
      </c>
      <c r="H184" s="25"/>
      <c r="I184" s="22">
        <v>11028.5</v>
      </c>
      <c r="J184" s="22">
        <v>11028.5</v>
      </c>
    </row>
    <row r="185" spans="1:10" x14ac:dyDescent="0.25">
      <c r="A185" s="17">
        <v>111</v>
      </c>
      <c r="B185" s="10">
        <v>1585781828</v>
      </c>
      <c r="C185" s="10" t="s">
        <v>116</v>
      </c>
      <c r="D185" s="18" t="s">
        <v>67</v>
      </c>
      <c r="E185" s="20">
        <v>50</v>
      </c>
      <c r="F185" s="25">
        <v>220.57</v>
      </c>
      <c r="G185" s="25">
        <f t="shared" si="20"/>
        <v>11028.5</v>
      </c>
      <c r="H185" s="25"/>
      <c r="I185" s="22">
        <v>11028.5</v>
      </c>
      <c r="J185" s="22">
        <v>11028.5</v>
      </c>
    </row>
    <row r="186" spans="1:10" x14ac:dyDescent="0.25">
      <c r="A186" s="17">
        <v>112</v>
      </c>
      <c r="B186" s="10">
        <v>1578070005</v>
      </c>
      <c r="C186" s="10" t="s">
        <v>296</v>
      </c>
      <c r="D186" s="18" t="s">
        <v>67</v>
      </c>
      <c r="E186" s="20">
        <v>50</v>
      </c>
      <c r="F186" s="25">
        <v>220.57</v>
      </c>
      <c r="G186" s="25">
        <f>E186*F186</f>
        <v>11028.5</v>
      </c>
      <c r="H186" s="25"/>
      <c r="I186" s="22">
        <v>11028.5</v>
      </c>
      <c r="J186" s="22">
        <v>11028.5</v>
      </c>
    </row>
    <row r="187" spans="1:10" x14ac:dyDescent="0.25">
      <c r="A187" s="17">
        <v>113</v>
      </c>
      <c r="B187" s="10">
        <v>1585781844</v>
      </c>
      <c r="C187" s="10" t="s">
        <v>114</v>
      </c>
      <c r="D187" s="18" t="s">
        <v>67</v>
      </c>
      <c r="E187" s="20">
        <v>50</v>
      </c>
      <c r="F187" s="25">
        <v>220.57</v>
      </c>
      <c r="G187" s="25">
        <f>E187*F187</f>
        <v>11028.5</v>
      </c>
      <c r="H187" s="25"/>
      <c r="I187" s="22">
        <v>11028.5</v>
      </c>
      <c r="J187" s="22">
        <v>11028.5</v>
      </c>
    </row>
    <row r="188" spans="1:10" x14ac:dyDescent="0.25">
      <c r="A188" s="17">
        <v>114</v>
      </c>
      <c r="B188" s="10"/>
      <c r="C188" s="10" t="s">
        <v>177</v>
      </c>
      <c r="D188" s="18" t="s">
        <v>67</v>
      </c>
      <c r="E188" s="20"/>
      <c r="F188" s="25"/>
      <c r="G188" s="25"/>
      <c r="H188" s="25"/>
      <c r="I188" s="22">
        <v>0</v>
      </c>
      <c r="J188" s="22">
        <v>0</v>
      </c>
    </row>
    <row r="189" spans="1:10" x14ac:dyDescent="0.25">
      <c r="A189" s="17">
        <v>115</v>
      </c>
      <c r="B189" s="10">
        <v>1585781861</v>
      </c>
      <c r="C189" s="10" t="s">
        <v>229</v>
      </c>
      <c r="D189" s="18" t="s">
        <v>67</v>
      </c>
      <c r="E189" s="20">
        <v>50</v>
      </c>
      <c r="F189" s="25">
        <v>220.57</v>
      </c>
      <c r="G189" s="25">
        <f>E189*F189</f>
        <v>11028.5</v>
      </c>
      <c r="H189" s="25"/>
      <c r="I189" s="22">
        <v>11028.5</v>
      </c>
      <c r="J189" s="22">
        <v>11028.5</v>
      </c>
    </row>
    <row r="190" spans="1:10" x14ac:dyDescent="0.25">
      <c r="A190" s="17">
        <v>116</v>
      </c>
      <c r="B190" s="10">
        <v>1585781879</v>
      </c>
      <c r="C190" s="10" t="s">
        <v>33</v>
      </c>
      <c r="D190" s="18" t="s">
        <v>67</v>
      </c>
      <c r="E190" s="20">
        <v>50</v>
      </c>
      <c r="F190" s="25">
        <v>220.57</v>
      </c>
      <c r="G190" s="25">
        <f t="shared" si="20"/>
        <v>11028.5</v>
      </c>
      <c r="H190" s="25"/>
      <c r="I190" s="22">
        <v>11028.5</v>
      </c>
      <c r="J190" s="22">
        <v>11028.5</v>
      </c>
    </row>
    <row r="191" spans="1:10" x14ac:dyDescent="0.25">
      <c r="A191" s="28"/>
      <c r="B191" s="12"/>
      <c r="C191" s="12"/>
      <c r="D191" s="29"/>
      <c r="E191" s="31"/>
      <c r="F191" s="32"/>
      <c r="G191" s="33">
        <f>+SUM(G181:G190)</f>
        <v>145482</v>
      </c>
      <c r="H191" s="33"/>
      <c r="I191" s="33">
        <f t="shared" ref="I191:J191" si="22">+SUM(I181:I190)</f>
        <v>145482</v>
      </c>
      <c r="J191" s="33">
        <f t="shared" si="22"/>
        <v>145482</v>
      </c>
    </row>
    <row r="192" spans="1:10" x14ac:dyDescent="0.25">
      <c r="A192" s="28"/>
      <c r="B192" s="12"/>
      <c r="C192" s="12"/>
      <c r="D192" s="29"/>
      <c r="E192" s="31"/>
      <c r="F192" s="32"/>
      <c r="G192" s="33"/>
      <c r="H192" s="33"/>
      <c r="I192" s="33"/>
      <c r="J192" s="33"/>
    </row>
    <row r="193" spans="1:10" x14ac:dyDescent="0.25">
      <c r="A193" s="28"/>
      <c r="B193" s="12"/>
      <c r="C193" s="12"/>
      <c r="D193" s="29"/>
      <c r="E193" s="28"/>
      <c r="F193" s="28"/>
      <c r="G193" s="28"/>
      <c r="H193" s="28"/>
      <c r="I193" s="77"/>
      <c r="J193" s="28"/>
    </row>
    <row r="194" spans="1:10" x14ac:dyDescent="0.25">
      <c r="A194" s="111" t="s">
        <v>266</v>
      </c>
      <c r="B194" s="112"/>
      <c r="C194" s="112"/>
      <c r="D194" s="112"/>
      <c r="E194" s="112"/>
      <c r="F194" s="112"/>
      <c r="G194" s="112"/>
      <c r="H194" s="112"/>
      <c r="I194" s="112"/>
      <c r="J194" s="113"/>
    </row>
    <row r="195" spans="1:10" ht="22.5" x14ac:dyDescent="0.25">
      <c r="A195" s="13" t="s">
        <v>42</v>
      </c>
      <c r="B195" s="13" t="s">
        <v>210</v>
      </c>
      <c r="C195" s="97" t="s">
        <v>11</v>
      </c>
      <c r="D195" s="13" t="s">
        <v>48</v>
      </c>
      <c r="E195" s="13" t="s">
        <v>18</v>
      </c>
      <c r="F195" s="13" t="s">
        <v>13</v>
      </c>
      <c r="G195" s="13" t="s">
        <v>12</v>
      </c>
      <c r="H195" s="13" t="s">
        <v>364</v>
      </c>
      <c r="I195" s="13" t="s">
        <v>46</v>
      </c>
      <c r="J195" s="13" t="s">
        <v>47</v>
      </c>
    </row>
    <row r="196" spans="1:10" s="42" customFormat="1" ht="11.25" x14ac:dyDescent="0.25">
      <c r="A196" s="17">
        <v>117</v>
      </c>
      <c r="B196" s="10">
        <v>2776321127</v>
      </c>
      <c r="C196" s="10" t="s">
        <v>189</v>
      </c>
      <c r="D196" s="18" t="s">
        <v>112</v>
      </c>
      <c r="E196" s="20">
        <v>50</v>
      </c>
      <c r="F196" s="25">
        <v>661.33</v>
      </c>
      <c r="G196" s="25">
        <f>E196*F196</f>
        <v>33066.5</v>
      </c>
      <c r="H196" s="25"/>
      <c r="I196" s="22">
        <v>33066.5</v>
      </c>
      <c r="J196" s="22">
        <v>33066.5</v>
      </c>
    </row>
    <row r="197" spans="1:10" x14ac:dyDescent="0.25">
      <c r="A197" s="17">
        <v>118</v>
      </c>
      <c r="B197" s="10">
        <v>1503512688</v>
      </c>
      <c r="C197" s="10" t="s">
        <v>254</v>
      </c>
      <c r="D197" s="18" t="s">
        <v>56</v>
      </c>
      <c r="E197" s="20">
        <v>50</v>
      </c>
      <c r="F197" s="25">
        <v>263.56</v>
      </c>
      <c r="G197" s="25">
        <f>E197*F197</f>
        <v>13178</v>
      </c>
      <c r="H197" s="25"/>
      <c r="I197" s="22">
        <v>13178</v>
      </c>
      <c r="J197" s="22">
        <v>13178</v>
      </c>
    </row>
    <row r="198" spans="1:10" x14ac:dyDescent="0.25">
      <c r="A198" s="17">
        <v>119</v>
      </c>
      <c r="B198" s="10">
        <v>1585781895</v>
      </c>
      <c r="C198" s="10" t="s">
        <v>21</v>
      </c>
      <c r="D198" s="18" t="s">
        <v>50</v>
      </c>
      <c r="E198" s="20">
        <v>50</v>
      </c>
      <c r="F198" s="25">
        <v>312.26</v>
      </c>
      <c r="G198" s="26">
        <f>E198*F198</f>
        <v>15613</v>
      </c>
      <c r="H198" s="26"/>
      <c r="I198" s="22">
        <v>15613</v>
      </c>
      <c r="J198" s="22">
        <v>15613</v>
      </c>
    </row>
    <row r="199" spans="1:10" x14ac:dyDescent="0.25">
      <c r="A199" s="17">
        <v>120</v>
      </c>
      <c r="B199" s="89"/>
      <c r="C199" s="83" t="s">
        <v>316</v>
      </c>
      <c r="D199" s="18" t="s">
        <v>343</v>
      </c>
      <c r="E199" s="89"/>
      <c r="F199" s="89"/>
      <c r="G199" s="89"/>
      <c r="H199" s="89"/>
      <c r="I199" s="22">
        <v>0</v>
      </c>
      <c r="J199" s="22">
        <v>0</v>
      </c>
    </row>
    <row r="200" spans="1:10" x14ac:dyDescent="0.25">
      <c r="A200" s="17">
        <v>121</v>
      </c>
      <c r="B200" s="10">
        <v>1585781909</v>
      </c>
      <c r="C200" s="10" t="s">
        <v>233</v>
      </c>
      <c r="D200" s="18" t="s">
        <v>72</v>
      </c>
      <c r="E200" s="20">
        <v>50</v>
      </c>
      <c r="F200" s="25">
        <v>358.47</v>
      </c>
      <c r="G200" s="25">
        <f>E200*F200</f>
        <v>17923.5</v>
      </c>
      <c r="H200" s="25"/>
      <c r="I200" s="22">
        <v>17923.5</v>
      </c>
      <c r="J200" s="22">
        <v>17923.5</v>
      </c>
    </row>
    <row r="201" spans="1:10" x14ac:dyDescent="0.25">
      <c r="A201" s="17">
        <v>122</v>
      </c>
      <c r="B201" s="10">
        <v>1585781942</v>
      </c>
      <c r="C201" s="10" t="s">
        <v>215</v>
      </c>
      <c r="D201" s="18" t="s">
        <v>72</v>
      </c>
      <c r="E201" s="20">
        <v>50</v>
      </c>
      <c r="F201" s="25">
        <v>358.47</v>
      </c>
      <c r="G201" s="25">
        <f>E201*F201</f>
        <v>17923.5</v>
      </c>
      <c r="H201" s="25"/>
      <c r="I201" s="22">
        <v>17923.5</v>
      </c>
      <c r="J201" s="22">
        <v>17923.5</v>
      </c>
    </row>
    <row r="202" spans="1:10" x14ac:dyDescent="0.25">
      <c r="A202" s="17">
        <v>123</v>
      </c>
      <c r="B202" s="10"/>
      <c r="C202" s="10" t="s">
        <v>177</v>
      </c>
      <c r="D202" s="18" t="s">
        <v>73</v>
      </c>
      <c r="E202" s="17"/>
      <c r="F202" s="25"/>
      <c r="G202" s="25"/>
      <c r="H202" s="25"/>
      <c r="I202" s="22">
        <v>0</v>
      </c>
      <c r="J202" s="22">
        <v>0</v>
      </c>
    </row>
    <row r="203" spans="1:10" x14ac:dyDescent="0.25">
      <c r="A203" s="17">
        <v>124</v>
      </c>
      <c r="B203" s="10">
        <v>2860876704</v>
      </c>
      <c r="C203" s="10" t="s">
        <v>22</v>
      </c>
      <c r="D203" s="18" t="s">
        <v>128</v>
      </c>
      <c r="E203" s="20">
        <v>50</v>
      </c>
      <c r="F203" s="25">
        <v>414.83</v>
      </c>
      <c r="G203" s="25">
        <f>E203*F203</f>
        <v>20741.5</v>
      </c>
      <c r="H203" s="25"/>
      <c r="I203" s="22">
        <v>20741.5</v>
      </c>
      <c r="J203" s="22">
        <v>20741.5</v>
      </c>
    </row>
    <row r="204" spans="1:10" x14ac:dyDescent="0.25">
      <c r="A204" s="17">
        <v>125</v>
      </c>
      <c r="B204" s="10">
        <v>1561264596</v>
      </c>
      <c r="C204" s="10" t="s">
        <v>353</v>
      </c>
      <c r="D204" s="18" t="s">
        <v>159</v>
      </c>
      <c r="E204" s="20">
        <v>43.98</v>
      </c>
      <c r="F204" s="25">
        <v>263.56</v>
      </c>
      <c r="G204" s="25">
        <f>E204*F204</f>
        <v>11591.368799999998</v>
      </c>
      <c r="H204" s="25"/>
      <c r="I204" s="22">
        <v>11591.368799999998</v>
      </c>
      <c r="J204" s="22">
        <v>11591.368799999998</v>
      </c>
    </row>
    <row r="205" spans="1:10" x14ac:dyDescent="0.25">
      <c r="A205" s="17">
        <v>126</v>
      </c>
      <c r="B205" s="14"/>
      <c r="C205" s="10" t="s">
        <v>177</v>
      </c>
      <c r="D205" s="19" t="s">
        <v>127</v>
      </c>
      <c r="E205" s="23"/>
      <c r="F205" s="21"/>
      <c r="G205" s="21"/>
      <c r="H205" s="21"/>
      <c r="I205" s="22">
        <v>0</v>
      </c>
      <c r="J205" s="22">
        <v>0</v>
      </c>
    </row>
    <row r="206" spans="1:10" x14ac:dyDescent="0.25">
      <c r="A206" s="17">
        <v>127</v>
      </c>
      <c r="B206" s="10">
        <v>1588103387</v>
      </c>
      <c r="C206" s="10" t="s">
        <v>352</v>
      </c>
      <c r="D206" s="18" t="s">
        <v>70</v>
      </c>
      <c r="E206" s="20">
        <v>50</v>
      </c>
      <c r="F206" s="25">
        <v>263.56</v>
      </c>
      <c r="G206" s="25">
        <f>E206*F206</f>
        <v>13178</v>
      </c>
      <c r="H206" s="25"/>
      <c r="I206" s="22">
        <v>13178</v>
      </c>
      <c r="J206" s="22">
        <v>13178</v>
      </c>
    </row>
    <row r="207" spans="1:10" x14ac:dyDescent="0.25">
      <c r="A207" s="28"/>
      <c r="B207" s="12"/>
      <c r="C207" s="12"/>
      <c r="D207" s="29"/>
      <c r="E207" s="28"/>
      <c r="F207" s="28"/>
      <c r="G207" s="33">
        <f>+SUM(G196:G206)</f>
        <v>143215.3688</v>
      </c>
      <c r="H207" s="33"/>
      <c r="I207" s="33">
        <f t="shared" ref="I207:J207" si="23">+SUM(I196:I206)</f>
        <v>143215.3688</v>
      </c>
      <c r="J207" s="33">
        <f t="shared" si="23"/>
        <v>143215.3688</v>
      </c>
    </row>
    <row r="208" spans="1:10" x14ac:dyDescent="0.25">
      <c r="A208" s="28"/>
      <c r="B208" s="12"/>
      <c r="C208" s="12"/>
      <c r="D208" s="29"/>
      <c r="E208" s="28"/>
      <c r="F208" s="28"/>
      <c r="G208" s="33"/>
      <c r="H208" s="33"/>
      <c r="I208" s="33"/>
      <c r="J208" s="33"/>
    </row>
    <row r="209" spans="1:10" ht="13.9" customHeight="1" x14ac:dyDescent="0.25">
      <c r="A209" s="28"/>
      <c r="B209" s="12"/>
      <c r="C209" s="12"/>
      <c r="D209" s="29"/>
      <c r="E209" s="28"/>
      <c r="F209" s="28"/>
      <c r="G209" s="33"/>
      <c r="H209" s="33"/>
      <c r="I209" s="33"/>
      <c r="J209" s="33"/>
    </row>
    <row r="210" spans="1:10" x14ac:dyDescent="0.25">
      <c r="A210" s="111" t="s">
        <v>267</v>
      </c>
      <c r="B210" s="112"/>
      <c r="C210" s="112"/>
      <c r="D210" s="112"/>
      <c r="E210" s="112"/>
      <c r="F210" s="112"/>
      <c r="G210" s="112"/>
      <c r="H210" s="112"/>
      <c r="I210" s="112"/>
      <c r="J210" s="113"/>
    </row>
    <row r="211" spans="1:10" ht="22.5" x14ac:dyDescent="0.25">
      <c r="A211" s="13" t="s">
        <v>42</v>
      </c>
      <c r="B211" s="13" t="s">
        <v>210</v>
      </c>
      <c r="C211" s="97" t="s">
        <v>11</v>
      </c>
      <c r="D211" s="13" t="s">
        <v>48</v>
      </c>
      <c r="E211" s="13" t="s">
        <v>18</v>
      </c>
      <c r="F211" s="13" t="s">
        <v>13</v>
      </c>
      <c r="G211" s="13" t="s">
        <v>12</v>
      </c>
      <c r="H211" s="13" t="s">
        <v>364</v>
      </c>
      <c r="I211" s="13" t="s">
        <v>46</v>
      </c>
      <c r="J211" s="13" t="s">
        <v>47</v>
      </c>
    </row>
    <row r="212" spans="1:10" x14ac:dyDescent="0.25">
      <c r="A212" s="17">
        <v>128</v>
      </c>
      <c r="B212" s="10">
        <v>1518851045</v>
      </c>
      <c r="C212" s="10" t="s">
        <v>82</v>
      </c>
      <c r="D212" s="18" t="s">
        <v>268</v>
      </c>
      <c r="E212" s="20">
        <v>50</v>
      </c>
      <c r="F212" s="25">
        <v>661.33</v>
      </c>
      <c r="G212" s="25">
        <f>E212*F212</f>
        <v>33066.5</v>
      </c>
      <c r="H212" s="25"/>
      <c r="I212" s="22">
        <v>33066.5</v>
      </c>
      <c r="J212" s="22">
        <v>33066.5</v>
      </c>
    </row>
    <row r="213" spans="1:10" x14ac:dyDescent="0.25">
      <c r="A213" s="17">
        <v>129</v>
      </c>
      <c r="B213" s="10"/>
      <c r="C213" s="14" t="s">
        <v>79</v>
      </c>
      <c r="D213" s="19" t="s">
        <v>187</v>
      </c>
      <c r="E213" s="20">
        <v>50</v>
      </c>
      <c r="F213" s="25">
        <v>414.83</v>
      </c>
      <c r="G213" s="25">
        <f>E213*F213</f>
        <v>20741.5</v>
      </c>
      <c r="H213" s="25"/>
      <c r="I213" s="22">
        <v>20741.5</v>
      </c>
      <c r="J213" s="22">
        <v>2762.3899999999994</v>
      </c>
    </row>
    <row r="214" spans="1:10" x14ac:dyDescent="0.25">
      <c r="A214" s="17">
        <v>130</v>
      </c>
      <c r="B214" s="10">
        <v>1585781950</v>
      </c>
      <c r="C214" s="10" t="s">
        <v>121</v>
      </c>
      <c r="D214" s="18" t="s">
        <v>50</v>
      </c>
      <c r="E214" s="20">
        <v>50</v>
      </c>
      <c r="F214" s="34">
        <v>263.56</v>
      </c>
      <c r="G214" s="25">
        <f>E214*F214</f>
        <v>13178</v>
      </c>
      <c r="H214" s="25"/>
      <c r="I214" s="22">
        <v>13178</v>
      </c>
      <c r="J214" s="22">
        <v>13178</v>
      </c>
    </row>
    <row r="215" spans="1:10" x14ac:dyDescent="0.25">
      <c r="A215" s="17">
        <v>131</v>
      </c>
      <c r="B215" s="10"/>
      <c r="C215" s="10" t="s">
        <v>177</v>
      </c>
      <c r="D215" s="18" t="s">
        <v>74</v>
      </c>
      <c r="E215" s="17"/>
      <c r="F215" s="25"/>
      <c r="G215" s="25"/>
      <c r="H215" s="25"/>
      <c r="I215" s="22">
        <v>0</v>
      </c>
      <c r="J215" s="22">
        <v>0</v>
      </c>
    </row>
    <row r="216" spans="1:10" x14ac:dyDescent="0.25">
      <c r="A216" s="17">
        <v>132</v>
      </c>
      <c r="B216" s="10">
        <v>1585781968</v>
      </c>
      <c r="C216" s="10" t="s">
        <v>83</v>
      </c>
      <c r="D216" s="18" t="s">
        <v>72</v>
      </c>
      <c r="E216" s="20">
        <v>50</v>
      </c>
      <c r="F216" s="25">
        <v>358.47</v>
      </c>
      <c r="G216" s="25">
        <f>E216*F216</f>
        <v>17923.5</v>
      </c>
      <c r="H216" s="25"/>
      <c r="I216" s="22">
        <v>17923.5</v>
      </c>
      <c r="J216" s="22">
        <v>17923.5</v>
      </c>
    </row>
    <row r="217" spans="1:10" s="42" customFormat="1" ht="11.25" x14ac:dyDescent="0.25">
      <c r="A217" s="17">
        <v>133</v>
      </c>
      <c r="B217" s="10">
        <v>1585781976</v>
      </c>
      <c r="C217" s="10" t="s">
        <v>345</v>
      </c>
      <c r="D217" s="18" t="s">
        <v>73</v>
      </c>
      <c r="E217" s="20">
        <v>50</v>
      </c>
      <c r="F217" s="25">
        <v>263.56</v>
      </c>
      <c r="G217" s="25">
        <f>E217*F217</f>
        <v>13178</v>
      </c>
      <c r="H217" s="25"/>
      <c r="I217" s="22">
        <v>13178</v>
      </c>
      <c r="J217" s="22">
        <v>13178</v>
      </c>
    </row>
    <row r="218" spans="1:10" x14ac:dyDescent="0.25">
      <c r="A218" s="28"/>
      <c r="B218" s="12"/>
      <c r="C218" s="12"/>
      <c r="D218" s="29"/>
      <c r="E218" s="28"/>
      <c r="F218" s="33"/>
      <c r="G218" s="33">
        <f t="shared" ref="G218:J218" si="24">SUM(G212:G217)</f>
        <v>98087.5</v>
      </c>
      <c r="H218" s="33">
        <v>17979.11</v>
      </c>
      <c r="I218" s="33">
        <f t="shared" si="24"/>
        <v>98087.5</v>
      </c>
      <c r="J218" s="33">
        <f t="shared" si="24"/>
        <v>80108.39</v>
      </c>
    </row>
    <row r="219" spans="1:10" x14ac:dyDescent="0.25">
      <c r="A219" s="28"/>
      <c r="B219" s="12"/>
      <c r="C219" s="12"/>
      <c r="D219" s="29"/>
      <c r="E219" s="28"/>
      <c r="F219" s="33"/>
      <c r="G219" s="33"/>
      <c r="H219" s="33"/>
      <c r="I219" s="33"/>
      <c r="J219" s="33"/>
    </row>
    <row r="220" spans="1:10" x14ac:dyDescent="0.25">
      <c r="A220" s="28"/>
      <c r="B220" s="12"/>
      <c r="C220" s="12"/>
      <c r="D220" s="29"/>
      <c r="E220" s="28"/>
      <c r="F220" s="33"/>
      <c r="G220" s="33"/>
      <c r="H220" s="33"/>
      <c r="I220" s="33"/>
      <c r="J220" s="33"/>
    </row>
    <row r="221" spans="1:10" x14ac:dyDescent="0.25">
      <c r="A221" s="114" t="s">
        <v>330</v>
      </c>
      <c r="B221" s="115"/>
      <c r="C221" s="115"/>
      <c r="D221" s="115"/>
      <c r="E221" s="115"/>
      <c r="F221" s="115"/>
      <c r="G221" s="115"/>
      <c r="H221" s="115"/>
      <c r="I221" s="115"/>
      <c r="J221" s="116"/>
    </row>
    <row r="222" spans="1:10" ht="22.5" x14ac:dyDescent="0.25">
      <c r="A222" s="13" t="s">
        <v>42</v>
      </c>
      <c r="B222" s="13" t="s">
        <v>210</v>
      </c>
      <c r="C222" s="97" t="s">
        <v>11</v>
      </c>
      <c r="D222" s="13" t="s">
        <v>48</v>
      </c>
      <c r="E222" s="13" t="s">
        <v>18</v>
      </c>
      <c r="F222" s="13" t="s">
        <v>13</v>
      </c>
      <c r="G222" s="13" t="s">
        <v>12</v>
      </c>
      <c r="H222" s="13" t="s">
        <v>364</v>
      </c>
      <c r="I222" s="13" t="s">
        <v>46</v>
      </c>
      <c r="J222" s="13" t="s">
        <v>47</v>
      </c>
    </row>
    <row r="223" spans="1:10" x14ac:dyDescent="0.25">
      <c r="A223" s="17">
        <v>134</v>
      </c>
      <c r="B223" s="10"/>
      <c r="C223" s="10" t="s">
        <v>177</v>
      </c>
      <c r="D223" s="18" t="s">
        <v>331</v>
      </c>
      <c r="E223" s="34"/>
      <c r="F223" s="25"/>
      <c r="G223" s="25"/>
      <c r="H223" s="25"/>
      <c r="I223" s="27"/>
      <c r="J223" s="27"/>
    </row>
    <row r="224" spans="1:10" x14ac:dyDescent="0.25">
      <c r="A224" s="28"/>
      <c r="B224" s="12"/>
      <c r="C224" s="12"/>
      <c r="D224" s="29"/>
      <c r="E224" s="28"/>
      <c r="F224" s="33"/>
      <c r="G224" s="33">
        <f>SUM(G223)</f>
        <v>0</v>
      </c>
      <c r="H224" s="33"/>
      <c r="I224" s="33">
        <f t="shared" ref="I224:J224" si="25">SUM(I223)</f>
        <v>0</v>
      </c>
      <c r="J224" s="33">
        <f t="shared" si="25"/>
        <v>0</v>
      </c>
    </row>
    <row r="225" spans="1:10" x14ac:dyDescent="0.25">
      <c r="A225" s="28"/>
      <c r="B225" s="12"/>
      <c r="C225" s="12"/>
      <c r="D225" s="29"/>
      <c r="E225" s="28"/>
      <c r="F225" s="33"/>
      <c r="G225" s="33"/>
      <c r="H225" s="33"/>
      <c r="I225" s="33"/>
      <c r="J225" s="33"/>
    </row>
    <row r="226" spans="1:10" ht="10.5" customHeight="1" x14ac:dyDescent="0.25">
      <c r="A226" s="28"/>
      <c r="B226" s="12"/>
      <c r="C226" s="12"/>
      <c r="D226" s="29"/>
      <c r="E226" s="28"/>
      <c r="F226" s="28"/>
      <c r="G226" s="33"/>
      <c r="H226" s="33"/>
      <c r="I226" s="33"/>
      <c r="J226" s="33"/>
    </row>
    <row r="227" spans="1:10" ht="12" customHeight="1" x14ac:dyDescent="0.25">
      <c r="A227" s="117" t="s">
        <v>221</v>
      </c>
      <c r="B227" s="118"/>
      <c r="C227" s="118"/>
      <c r="D227" s="118"/>
      <c r="E227" s="118"/>
      <c r="F227" s="118"/>
      <c r="G227" s="118"/>
      <c r="H227" s="118"/>
      <c r="I227" s="118"/>
      <c r="J227" s="119"/>
    </row>
    <row r="228" spans="1:10" ht="22.5" x14ac:dyDescent="0.25">
      <c r="A228" s="13" t="s">
        <v>42</v>
      </c>
      <c r="B228" s="13" t="s">
        <v>210</v>
      </c>
      <c r="C228" s="97" t="s">
        <v>11</v>
      </c>
      <c r="D228" s="13" t="s">
        <v>48</v>
      </c>
      <c r="E228" s="13" t="s">
        <v>18</v>
      </c>
      <c r="F228" s="13" t="s">
        <v>13</v>
      </c>
      <c r="G228" s="13" t="s">
        <v>12</v>
      </c>
      <c r="H228" s="13" t="s">
        <v>364</v>
      </c>
      <c r="I228" s="13" t="s">
        <v>46</v>
      </c>
      <c r="J228" s="13" t="s">
        <v>47</v>
      </c>
    </row>
    <row r="229" spans="1:10" x14ac:dyDescent="0.25">
      <c r="A229" s="17">
        <v>135</v>
      </c>
      <c r="B229" s="10">
        <v>1585782425</v>
      </c>
      <c r="C229" s="10" t="s">
        <v>96</v>
      </c>
      <c r="D229" s="18" t="s">
        <v>313</v>
      </c>
      <c r="E229" s="20">
        <v>50</v>
      </c>
      <c r="F229" s="25">
        <v>661.33</v>
      </c>
      <c r="G229" s="25">
        <f>E229*F229</f>
        <v>33066.5</v>
      </c>
      <c r="H229" s="25"/>
      <c r="I229" s="22">
        <v>33066.5</v>
      </c>
      <c r="J229" s="22">
        <v>33066.5</v>
      </c>
    </row>
    <row r="230" spans="1:10" x14ac:dyDescent="0.25">
      <c r="A230" s="17">
        <v>136</v>
      </c>
      <c r="B230" s="10"/>
      <c r="C230" s="10" t="s">
        <v>177</v>
      </c>
      <c r="D230" s="18" t="s">
        <v>314</v>
      </c>
      <c r="E230" s="84"/>
      <c r="F230" s="84"/>
      <c r="G230" s="84"/>
      <c r="H230" s="84"/>
      <c r="I230" s="22">
        <v>0</v>
      </c>
      <c r="J230" s="22">
        <v>0</v>
      </c>
    </row>
    <row r="231" spans="1:10" ht="12" customHeight="1" x14ac:dyDescent="0.25">
      <c r="A231" s="17">
        <v>137</v>
      </c>
      <c r="B231" s="11"/>
      <c r="C231" s="10" t="s">
        <v>177</v>
      </c>
      <c r="D231" s="18" t="s">
        <v>232</v>
      </c>
      <c r="E231" s="34"/>
      <c r="F231" s="25"/>
      <c r="G231" s="25"/>
      <c r="H231" s="25"/>
      <c r="I231" s="22">
        <v>0</v>
      </c>
      <c r="J231" s="22">
        <v>0</v>
      </c>
    </row>
    <row r="232" spans="1:10" ht="12" customHeight="1" x14ac:dyDescent="0.25">
      <c r="A232" s="17">
        <v>138</v>
      </c>
      <c r="B232" s="11">
        <v>1540470985</v>
      </c>
      <c r="C232" s="10" t="s">
        <v>250</v>
      </c>
      <c r="D232" s="18" t="s">
        <v>199</v>
      </c>
      <c r="E232" s="20">
        <v>50</v>
      </c>
      <c r="F232" s="25">
        <v>312.26</v>
      </c>
      <c r="G232" s="25">
        <f>E232*F232</f>
        <v>15613</v>
      </c>
      <c r="H232" s="25"/>
      <c r="I232" s="22">
        <v>15613</v>
      </c>
      <c r="J232" s="22">
        <v>15613</v>
      </c>
    </row>
    <row r="233" spans="1:10" x14ac:dyDescent="0.25">
      <c r="A233" s="17">
        <v>139</v>
      </c>
      <c r="B233" s="10">
        <v>1505467214</v>
      </c>
      <c r="C233" s="10" t="s">
        <v>234</v>
      </c>
      <c r="D233" s="18" t="s">
        <v>50</v>
      </c>
      <c r="E233" s="20">
        <v>50</v>
      </c>
      <c r="F233" s="25">
        <v>263.56</v>
      </c>
      <c r="G233" s="82">
        <f>E233*F233</f>
        <v>13178</v>
      </c>
      <c r="H233" s="82"/>
      <c r="I233" s="22">
        <v>13178</v>
      </c>
      <c r="J233" s="22">
        <v>13178</v>
      </c>
    </row>
    <row r="234" spans="1:10" x14ac:dyDescent="0.25">
      <c r="A234" s="28"/>
      <c r="B234" s="12"/>
      <c r="C234" s="12"/>
      <c r="D234" s="29"/>
      <c r="E234" s="31"/>
      <c r="F234" s="32"/>
      <c r="G234" s="35">
        <f t="shared" ref="G234:J234" si="26">+SUM(G229:G233)</f>
        <v>61857.5</v>
      </c>
      <c r="H234" s="35"/>
      <c r="I234" s="35">
        <f t="shared" si="26"/>
        <v>61857.5</v>
      </c>
      <c r="J234" s="35">
        <f t="shared" si="26"/>
        <v>61857.5</v>
      </c>
    </row>
    <row r="235" spans="1:10" ht="12.6" customHeight="1" x14ac:dyDescent="0.25">
      <c r="A235" s="28"/>
      <c r="B235" s="12"/>
      <c r="C235" s="12"/>
      <c r="D235" s="29"/>
      <c r="E235" s="31"/>
      <c r="F235" s="32"/>
      <c r="G235" s="35"/>
      <c r="H235" s="35"/>
      <c r="I235" s="35"/>
      <c r="J235" s="35"/>
    </row>
    <row r="236" spans="1:10" ht="12.6" customHeight="1" x14ac:dyDescent="0.25">
      <c r="A236" s="28"/>
      <c r="B236" s="12"/>
      <c r="C236" s="12"/>
      <c r="D236" s="29"/>
      <c r="E236" s="28"/>
      <c r="F236" s="28"/>
      <c r="G236" s="33"/>
      <c r="H236" s="33"/>
      <c r="I236" s="33"/>
      <c r="J236" s="33"/>
    </row>
    <row r="237" spans="1:10" x14ac:dyDescent="0.25">
      <c r="A237" s="111" t="s">
        <v>186</v>
      </c>
      <c r="B237" s="112"/>
      <c r="C237" s="112"/>
      <c r="D237" s="112"/>
      <c r="E237" s="112"/>
      <c r="F237" s="112"/>
      <c r="G237" s="112"/>
      <c r="H237" s="112"/>
      <c r="I237" s="112"/>
      <c r="J237" s="113"/>
    </row>
    <row r="238" spans="1:10" ht="22.5" x14ac:dyDescent="0.25">
      <c r="A238" s="13" t="s">
        <v>42</v>
      </c>
      <c r="B238" s="13" t="s">
        <v>210</v>
      </c>
      <c r="C238" s="97" t="s">
        <v>11</v>
      </c>
      <c r="D238" s="13" t="s">
        <v>48</v>
      </c>
      <c r="E238" s="13" t="s">
        <v>18</v>
      </c>
      <c r="F238" s="13" t="s">
        <v>13</v>
      </c>
      <c r="G238" s="13" t="s">
        <v>12</v>
      </c>
      <c r="H238" s="13" t="s">
        <v>364</v>
      </c>
      <c r="I238" s="13" t="s">
        <v>46</v>
      </c>
      <c r="J238" s="13" t="s">
        <v>47</v>
      </c>
    </row>
    <row r="239" spans="1:10" x14ac:dyDescent="0.25">
      <c r="A239" s="17">
        <v>140</v>
      </c>
      <c r="B239" s="11">
        <v>1585781322</v>
      </c>
      <c r="C239" s="10" t="s">
        <v>304</v>
      </c>
      <c r="D239" s="18" t="s">
        <v>303</v>
      </c>
      <c r="E239" s="20">
        <v>50</v>
      </c>
      <c r="F239" s="25">
        <v>661.33</v>
      </c>
      <c r="G239" s="25">
        <f>E239*F239</f>
        <v>33066.5</v>
      </c>
      <c r="H239" s="25"/>
      <c r="I239" s="22">
        <v>33066.5</v>
      </c>
      <c r="J239" s="22">
        <v>33066.5</v>
      </c>
    </row>
    <row r="240" spans="1:10" x14ac:dyDescent="0.25">
      <c r="A240" s="86">
        <v>151</v>
      </c>
      <c r="B240" s="87">
        <v>1576968160</v>
      </c>
      <c r="C240" s="88" t="s">
        <v>302</v>
      </c>
      <c r="D240" s="99" t="s">
        <v>50</v>
      </c>
      <c r="E240" s="20">
        <v>50</v>
      </c>
      <c r="F240" s="25">
        <v>263.56</v>
      </c>
      <c r="G240" s="25">
        <f t="shared" ref="G240" si="27">E240*F240</f>
        <v>13178</v>
      </c>
      <c r="H240" s="25"/>
      <c r="I240" s="22">
        <v>13178</v>
      </c>
      <c r="J240" s="22">
        <v>13178</v>
      </c>
    </row>
    <row r="241" spans="1:10" x14ac:dyDescent="0.25">
      <c r="A241" s="17">
        <v>142</v>
      </c>
      <c r="B241" s="11">
        <v>1538015411</v>
      </c>
      <c r="C241" s="10" t="s">
        <v>247</v>
      </c>
      <c r="D241" s="18" t="s">
        <v>248</v>
      </c>
      <c r="E241" s="20">
        <v>50</v>
      </c>
      <c r="F241" s="25">
        <v>263.56</v>
      </c>
      <c r="G241" s="25">
        <f>E241*F241</f>
        <v>13178</v>
      </c>
      <c r="H241" s="25"/>
      <c r="I241" s="22">
        <v>13178</v>
      </c>
      <c r="J241" s="22">
        <v>13178</v>
      </c>
    </row>
    <row r="242" spans="1:10" x14ac:dyDescent="0.25">
      <c r="A242" s="17">
        <v>143</v>
      </c>
      <c r="B242" s="11"/>
      <c r="C242" s="10" t="s">
        <v>177</v>
      </c>
      <c r="D242" s="18" t="s">
        <v>212</v>
      </c>
      <c r="E242" s="20"/>
      <c r="F242" s="25"/>
      <c r="G242" s="25"/>
      <c r="H242" s="25"/>
      <c r="I242" s="22">
        <v>0</v>
      </c>
      <c r="J242" s="22">
        <v>0</v>
      </c>
    </row>
    <row r="243" spans="1:10" s="42" customFormat="1" ht="11.25" x14ac:dyDescent="0.25">
      <c r="A243" s="17">
        <v>144</v>
      </c>
      <c r="B243" s="11"/>
      <c r="C243" s="10" t="s">
        <v>177</v>
      </c>
      <c r="D243" s="18" t="s">
        <v>212</v>
      </c>
      <c r="E243" s="20"/>
      <c r="F243" s="25"/>
      <c r="G243" s="25"/>
      <c r="H243" s="25"/>
      <c r="I243" s="22">
        <v>0</v>
      </c>
      <c r="J243" s="22">
        <v>0</v>
      </c>
    </row>
    <row r="244" spans="1:10" x14ac:dyDescent="0.25">
      <c r="A244" s="17">
        <v>145</v>
      </c>
      <c r="B244" s="10">
        <v>1585781994</v>
      </c>
      <c r="C244" s="10" t="s">
        <v>211</v>
      </c>
      <c r="D244" s="18" t="s">
        <v>212</v>
      </c>
      <c r="E244" s="20">
        <v>50</v>
      </c>
      <c r="F244" s="25">
        <v>263.56</v>
      </c>
      <c r="G244" s="25">
        <f>E244*F244</f>
        <v>13178</v>
      </c>
      <c r="H244" s="25"/>
      <c r="I244" s="22">
        <v>13178</v>
      </c>
      <c r="J244" s="22">
        <v>13178</v>
      </c>
    </row>
    <row r="245" spans="1:10" x14ac:dyDescent="0.25">
      <c r="A245" s="17">
        <v>146</v>
      </c>
      <c r="B245" s="10">
        <v>1562817118</v>
      </c>
      <c r="C245" s="83" t="s">
        <v>259</v>
      </c>
      <c r="D245" s="90" t="s">
        <v>260</v>
      </c>
      <c r="E245" s="20">
        <v>50</v>
      </c>
      <c r="F245" s="25">
        <v>220.57</v>
      </c>
      <c r="G245" s="25">
        <f>E245*F245</f>
        <v>11028.5</v>
      </c>
      <c r="H245" s="25"/>
      <c r="I245" s="22">
        <v>11028.5</v>
      </c>
      <c r="J245" s="22">
        <v>11028.5</v>
      </c>
    </row>
    <row r="246" spans="1:10" x14ac:dyDescent="0.25">
      <c r="A246" s="17">
        <v>147</v>
      </c>
      <c r="B246" s="10">
        <v>1557678777</v>
      </c>
      <c r="C246" s="10" t="s">
        <v>256</v>
      </c>
      <c r="D246" s="18" t="s">
        <v>70</v>
      </c>
      <c r="E246" s="20">
        <v>50</v>
      </c>
      <c r="F246" s="25">
        <v>263.56</v>
      </c>
      <c r="G246" s="25">
        <f>E246*F246</f>
        <v>13178</v>
      </c>
      <c r="H246" s="25"/>
      <c r="I246" s="22">
        <v>13178</v>
      </c>
      <c r="J246" s="22">
        <v>13178</v>
      </c>
    </row>
    <row r="247" spans="1:10" x14ac:dyDescent="0.25">
      <c r="A247" s="28"/>
      <c r="B247" s="12"/>
      <c r="C247" s="12"/>
      <c r="D247" s="29"/>
      <c r="E247" s="28"/>
      <c r="F247" s="28"/>
      <c r="G247" s="33">
        <f>SUM(G239:G246)</f>
        <v>96807</v>
      </c>
      <c r="H247" s="33"/>
      <c r="I247" s="33">
        <f t="shared" ref="I247:J247" si="28">SUM(I239:I246)</f>
        <v>96807</v>
      </c>
      <c r="J247" s="33">
        <f t="shared" si="28"/>
        <v>96807</v>
      </c>
    </row>
    <row r="248" spans="1:10" x14ac:dyDescent="0.25">
      <c r="A248" s="28"/>
      <c r="B248" s="12"/>
      <c r="C248" s="12"/>
      <c r="D248" s="29"/>
      <c r="E248" s="28"/>
      <c r="F248" s="28"/>
      <c r="G248" s="33"/>
      <c r="H248" s="33"/>
      <c r="I248" s="33"/>
      <c r="J248" s="33"/>
    </row>
    <row r="249" spans="1:10" x14ac:dyDescent="0.25">
      <c r="A249" s="28"/>
      <c r="B249" s="12"/>
      <c r="C249" s="12"/>
      <c r="D249" s="29"/>
      <c r="E249" s="28"/>
      <c r="F249" s="28"/>
      <c r="G249" s="33"/>
      <c r="H249" s="33"/>
      <c r="I249" s="33"/>
      <c r="J249" s="33"/>
    </row>
    <row r="250" spans="1:10" x14ac:dyDescent="0.25">
      <c r="A250" s="111" t="s">
        <v>150</v>
      </c>
      <c r="B250" s="112"/>
      <c r="C250" s="112"/>
      <c r="D250" s="112"/>
      <c r="E250" s="112"/>
      <c r="F250" s="112"/>
      <c r="G250" s="112"/>
      <c r="H250" s="112"/>
      <c r="I250" s="112"/>
      <c r="J250" s="113"/>
    </row>
    <row r="251" spans="1:10" ht="22.5" x14ac:dyDescent="0.25">
      <c r="A251" s="13" t="s">
        <v>42</v>
      </c>
      <c r="B251" s="13" t="s">
        <v>210</v>
      </c>
      <c r="C251" s="97" t="s">
        <v>11</v>
      </c>
      <c r="D251" s="13" t="s">
        <v>48</v>
      </c>
      <c r="E251" s="13" t="s">
        <v>18</v>
      </c>
      <c r="F251" s="13" t="s">
        <v>13</v>
      </c>
      <c r="G251" s="13" t="s">
        <v>12</v>
      </c>
      <c r="H251" s="13" t="s">
        <v>364</v>
      </c>
      <c r="I251" s="13" t="s">
        <v>46</v>
      </c>
      <c r="J251" s="13" t="s">
        <v>47</v>
      </c>
    </row>
    <row r="252" spans="1:10" x14ac:dyDescent="0.25">
      <c r="A252" s="17">
        <v>148</v>
      </c>
      <c r="B252" s="10">
        <v>1585782026</v>
      </c>
      <c r="C252" s="10" t="s">
        <v>1</v>
      </c>
      <c r="D252" s="18" t="s">
        <v>129</v>
      </c>
      <c r="E252" s="20">
        <v>50</v>
      </c>
      <c r="F252" s="25">
        <v>661.33</v>
      </c>
      <c r="G252" s="25">
        <f t="shared" ref="G252:G264" si="29">E252*F252</f>
        <v>33066.5</v>
      </c>
      <c r="H252" s="25"/>
      <c r="I252" s="22">
        <v>33066.5</v>
      </c>
      <c r="J252" s="22">
        <v>33066.5</v>
      </c>
    </row>
    <row r="253" spans="1:10" s="85" customFormat="1" ht="27" customHeight="1" x14ac:dyDescent="0.25">
      <c r="A253" s="17">
        <v>149</v>
      </c>
      <c r="B253" s="10">
        <v>1585781780</v>
      </c>
      <c r="C253" s="10" t="s">
        <v>92</v>
      </c>
      <c r="D253" s="18" t="s">
        <v>181</v>
      </c>
      <c r="E253" s="20">
        <v>50</v>
      </c>
      <c r="F253" s="25">
        <v>414.83</v>
      </c>
      <c r="G253" s="25">
        <f t="shared" si="29"/>
        <v>20741.5</v>
      </c>
      <c r="H253" s="25"/>
      <c r="I253" s="22">
        <v>20741.5</v>
      </c>
      <c r="J253" s="22">
        <v>20741.5</v>
      </c>
    </row>
    <row r="254" spans="1:10" x14ac:dyDescent="0.25">
      <c r="A254" s="17">
        <v>150</v>
      </c>
      <c r="B254" s="10">
        <v>1585782034</v>
      </c>
      <c r="C254" s="10" t="s">
        <v>20</v>
      </c>
      <c r="D254" s="18" t="s">
        <v>50</v>
      </c>
      <c r="E254" s="20">
        <v>50</v>
      </c>
      <c r="F254" s="25">
        <v>263.56</v>
      </c>
      <c r="G254" s="25">
        <f t="shared" si="29"/>
        <v>13178</v>
      </c>
      <c r="H254" s="25"/>
      <c r="I254" s="22">
        <v>13178</v>
      </c>
      <c r="J254" s="22">
        <v>13178</v>
      </c>
    </row>
    <row r="255" spans="1:10" x14ac:dyDescent="0.25">
      <c r="A255" s="86">
        <v>151</v>
      </c>
      <c r="B255" s="87"/>
      <c r="C255" s="88"/>
      <c r="D255" s="99" t="s">
        <v>50</v>
      </c>
      <c r="E255" s="20">
        <v>50</v>
      </c>
      <c r="F255" s="25"/>
      <c r="G255" s="25"/>
      <c r="H255" s="25"/>
      <c r="I255" s="22">
        <v>0</v>
      </c>
      <c r="J255" s="22">
        <v>0</v>
      </c>
    </row>
    <row r="256" spans="1:10" x14ac:dyDescent="0.25">
      <c r="A256" s="17">
        <v>158</v>
      </c>
      <c r="B256" s="10">
        <v>1570834419</v>
      </c>
      <c r="C256" s="10" t="s">
        <v>358</v>
      </c>
      <c r="D256" s="18" t="s">
        <v>53</v>
      </c>
      <c r="E256" s="20">
        <v>50</v>
      </c>
      <c r="F256" s="25">
        <v>253.77</v>
      </c>
      <c r="G256" s="25">
        <f>E256*F256</f>
        <v>12688.5</v>
      </c>
      <c r="H256" s="25"/>
      <c r="I256" s="22">
        <v>12688.5</v>
      </c>
      <c r="J256" s="22">
        <v>12688.5</v>
      </c>
    </row>
    <row r="257" spans="1:10" x14ac:dyDescent="0.25">
      <c r="A257" s="17">
        <v>74</v>
      </c>
      <c r="B257" s="10">
        <v>1585781632</v>
      </c>
      <c r="C257" s="10" t="s">
        <v>213</v>
      </c>
      <c r="D257" s="18" t="s">
        <v>53</v>
      </c>
      <c r="E257" s="20">
        <v>50</v>
      </c>
      <c r="F257" s="25">
        <v>312.26</v>
      </c>
      <c r="G257" s="25">
        <f>E257*F257</f>
        <v>15613</v>
      </c>
      <c r="H257" s="25"/>
      <c r="I257" s="22">
        <v>15613</v>
      </c>
      <c r="J257" s="22">
        <v>15613</v>
      </c>
    </row>
    <row r="258" spans="1:10" x14ac:dyDescent="0.25">
      <c r="A258" s="17">
        <v>161</v>
      </c>
      <c r="B258" s="10">
        <v>1585782093</v>
      </c>
      <c r="C258" s="10" t="s">
        <v>195</v>
      </c>
      <c r="D258" s="18" t="s">
        <v>53</v>
      </c>
      <c r="E258" s="20">
        <v>50</v>
      </c>
      <c r="F258" s="25">
        <v>253.77</v>
      </c>
      <c r="G258" s="25">
        <f t="shared" si="29"/>
        <v>12688.5</v>
      </c>
      <c r="H258" s="25"/>
      <c r="I258" s="22">
        <v>12688.5</v>
      </c>
      <c r="J258" s="22">
        <v>12688.5</v>
      </c>
    </row>
    <row r="259" spans="1:10" x14ac:dyDescent="0.25">
      <c r="A259" s="17">
        <v>162</v>
      </c>
      <c r="B259" s="10">
        <v>1585782107</v>
      </c>
      <c r="C259" s="10" t="s">
        <v>135</v>
      </c>
      <c r="D259" s="18" t="s">
        <v>57</v>
      </c>
      <c r="E259" s="20">
        <v>50</v>
      </c>
      <c r="F259" s="25">
        <v>263.56</v>
      </c>
      <c r="G259" s="25">
        <f t="shared" si="29"/>
        <v>13178</v>
      </c>
      <c r="H259" s="25"/>
      <c r="I259" s="22">
        <v>13178</v>
      </c>
      <c r="J259" s="22">
        <v>13178</v>
      </c>
    </row>
    <row r="260" spans="1:10" x14ac:dyDescent="0.25">
      <c r="A260" s="17">
        <v>163</v>
      </c>
      <c r="B260" s="10">
        <v>1548368429</v>
      </c>
      <c r="C260" s="10" t="s">
        <v>251</v>
      </c>
      <c r="D260" s="18" t="s">
        <v>57</v>
      </c>
      <c r="E260" s="20">
        <v>50</v>
      </c>
      <c r="F260" s="25">
        <v>263.56</v>
      </c>
      <c r="G260" s="25">
        <f t="shared" si="29"/>
        <v>13178</v>
      </c>
      <c r="H260" s="25"/>
      <c r="I260" s="22">
        <v>13178</v>
      </c>
      <c r="J260" s="22">
        <v>13178</v>
      </c>
    </row>
    <row r="261" spans="1:10" x14ac:dyDescent="0.25">
      <c r="A261" s="17">
        <v>164</v>
      </c>
      <c r="B261" s="10">
        <v>1555441061</v>
      </c>
      <c r="C261" s="10" t="s">
        <v>252</v>
      </c>
      <c r="D261" s="18" t="s">
        <v>57</v>
      </c>
      <c r="E261" s="20">
        <v>50</v>
      </c>
      <c r="F261" s="25">
        <v>263.56</v>
      </c>
      <c r="G261" s="25">
        <f t="shared" si="29"/>
        <v>13178</v>
      </c>
      <c r="H261" s="25"/>
      <c r="I261" s="22">
        <v>13178</v>
      </c>
      <c r="J261" s="22">
        <v>13178</v>
      </c>
    </row>
    <row r="262" spans="1:10" x14ac:dyDescent="0.25">
      <c r="A262" s="17">
        <v>165</v>
      </c>
      <c r="B262" s="10">
        <v>1585380438</v>
      </c>
      <c r="C262" s="10" t="s">
        <v>328</v>
      </c>
      <c r="D262" s="18" t="s">
        <v>57</v>
      </c>
      <c r="E262" s="20">
        <v>50</v>
      </c>
      <c r="F262" s="25">
        <v>263.56</v>
      </c>
      <c r="G262" s="25">
        <f t="shared" si="29"/>
        <v>13178</v>
      </c>
      <c r="H262" s="25"/>
      <c r="I262" s="22">
        <v>13178</v>
      </c>
      <c r="J262" s="22">
        <v>13178</v>
      </c>
    </row>
    <row r="263" spans="1:10" x14ac:dyDescent="0.25">
      <c r="A263" s="17">
        <v>166</v>
      </c>
      <c r="B263" s="10">
        <v>1533512388</v>
      </c>
      <c r="C263" s="10" t="s">
        <v>242</v>
      </c>
      <c r="D263" s="18" t="s">
        <v>320</v>
      </c>
      <c r="E263" s="20">
        <v>50</v>
      </c>
      <c r="F263" s="25">
        <v>661.33</v>
      </c>
      <c r="G263" s="25">
        <f t="shared" si="29"/>
        <v>33066.5</v>
      </c>
      <c r="H263" s="25"/>
      <c r="I263" s="22">
        <v>33066.5</v>
      </c>
      <c r="J263" s="22">
        <v>33066.5</v>
      </c>
    </row>
    <row r="264" spans="1:10" x14ac:dyDescent="0.25">
      <c r="A264" s="17">
        <v>167</v>
      </c>
      <c r="B264" s="10">
        <v>1582278151</v>
      </c>
      <c r="C264" s="10" t="s">
        <v>322</v>
      </c>
      <c r="D264" s="18" t="s">
        <v>321</v>
      </c>
      <c r="E264" s="20">
        <v>50</v>
      </c>
      <c r="F264" s="25">
        <v>263.56</v>
      </c>
      <c r="G264" s="25">
        <f t="shared" si="29"/>
        <v>13178</v>
      </c>
      <c r="H264" s="25"/>
      <c r="I264" s="22">
        <v>13178</v>
      </c>
      <c r="J264" s="22">
        <v>13178</v>
      </c>
    </row>
    <row r="265" spans="1:10" x14ac:dyDescent="0.25">
      <c r="A265" s="17">
        <v>153</v>
      </c>
      <c r="B265" s="10">
        <v>1585782051</v>
      </c>
      <c r="C265" s="10" t="s">
        <v>43</v>
      </c>
      <c r="D265" s="18" t="s">
        <v>243</v>
      </c>
      <c r="E265" s="20">
        <v>50</v>
      </c>
      <c r="F265" s="25">
        <v>414.83</v>
      </c>
      <c r="G265" s="25">
        <f t="shared" ref="G265:G271" si="30">E265*F265</f>
        <v>20741.5</v>
      </c>
      <c r="H265" s="25"/>
      <c r="I265" s="22">
        <v>20741.5</v>
      </c>
      <c r="J265" s="22">
        <v>20741.5</v>
      </c>
    </row>
    <row r="266" spans="1:10" x14ac:dyDescent="0.25">
      <c r="A266" s="17">
        <v>154</v>
      </c>
      <c r="B266" s="10">
        <v>1588365418</v>
      </c>
      <c r="C266" s="10" t="s">
        <v>30</v>
      </c>
      <c r="D266" s="18" t="s">
        <v>104</v>
      </c>
      <c r="E266" s="20">
        <v>50</v>
      </c>
      <c r="F266" s="25">
        <v>253.77</v>
      </c>
      <c r="G266" s="25">
        <f t="shared" si="30"/>
        <v>12688.5</v>
      </c>
      <c r="H266" s="25"/>
      <c r="I266" s="22">
        <v>12688.5</v>
      </c>
      <c r="J266" s="22">
        <v>12688.5</v>
      </c>
    </row>
    <row r="267" spans="1:10" x14ac:dyDescent="0.25">
      <c r="A267" s="17">
        <v>156</v>
      </c>
      <c r="B267" s="10"/>
      <c r="C267" s="10" t="s">
        <v>177</v>
      </c>
      <c r="D267" s="18" t="s">
        <v>104</v>
      </c>
      <c r="E267" s="20"/>
      <c r="F267" s="25"/>
      <c r="G267" s="25"/>
      <c r="H267" s="25"/>
      <c r="I267" s="22">
        <v>0</v>
      </c>
      <c r="J267" s="22">
        <v>0</v>
      </c>
    </row>
    <row r="268" spans="1:10" x14ac:dyDescent="0.25">
      <c r="A268" s="17">
        <v>157</v>
      </c>
      <c r="B268" s="10">
        <v>1585782069</v>
      </c>
      <c r="C268" s="10" t="s">
        <v>359</v>
      </c>
      <c r="D268" s="18" t="s">
        <v>104</v>
      </c>
      <c r="E268" s="20">
        <v>50</v>
      </c>
      <c r="F268" s="25">
        <v>253.77</v>
      </c>
      <c r="G268" s="25">
        <f t="shared" si="30"/>
        <v>12688.5</v>
      </c>
      <c r="H268" s="25"/>
      <c r="I268" s="22">
        <v>12688.5</v>
      </c>
      <c r="J268" s="22">
        <v>12688.5</v>
      </c>
    </row>
    <row r="269" spans="1:10" x14ac:dyDescent="0.25">
      <c r="A269" s="17">
        <v>168</v>
      </c>
      <c r="B269" s="10">
        <v>1585782115</v>
      </c>
      <c r="C269" s="10" t="s">
        <v>29</v>
      </c>
      <c r="D269" s="18" t="s">
        <v>105</v>
      </c>
      <c r="E269" s="20">
        <v>50</v>
      </c>
      <c r="F269" s="25">
        <v>260.62</v>
      </c>
      <c r="G269" s="25">
        <f>E269*F269</f>
        <v>13031</v>
      </c>
      <c r="H269" s="25"/>
      <c r="I269" s="22">
        <v>13031</v>
      </c>
      <c r="J269" s="22">
        <v>13031</v>
      </c>
    </row>
    <row r="270" spans="1:10" ht="24.6" customHeight="1" x14ac:dyDescent="0.25">
      <c r="A270" s="17">
        <v>169</v>
      </c>
      <c r="B270" s="10">
        <v>1581671118</v>
      </c>
      <c r="C270" s="10" t="s">
        <v>319</v>
      </c>
      <c r="D270" s="18" t="s">
        <v>105</v>
      </c>
      <c r="E270" s="20">
        <v>50</v>
      </c>
      <c r="F270" s="44">
        <v>260.62</v>
      </c>
      <c r="G270" s="44">
        <f t="shared" si="30"/>
        <v>13031</v>
      </c>
      <c r="H270" s="44"/>
      <c r="I270" s="22">
        <v>13031</v>
      </c>
      <c r="J270" s="22">
        <v>13031</v>
      </c>
    </row>
    <row r="271" spans="1:10" x14ac:dyDescent="0.25">
      <c r="A271" s="17">
        <v>170</v>
      </c>
      <c r="B271" s="10">
        <v>1556236283</v>
      </c>
      <c r="C271" s="10" t="s">
        <v>253</v>
      </c>
      <c r="D271" s="18" t="s">
        <v>69</v>
      </c>
      <c r="E271" s="20">
        <v>50</v>
      </c>
      <c r="F271" s="25">
        <v>260.62</v>
      </c>
      <c r="G271" s="25">
        <f t="shared" si="30"/>
        <v>13031</v>
      </c>
      <c r="H271" s="25"/>
      <c r="I271" s="22">
        <v>13031</v>
      </c>
      <c r="J271" s="22">
        <v>13031</v>
      </c>
    </row>
    <row r="272" spans="1:10" x14ac:dyDescent="0.25">
      <c r="A272" s="17">
        <v>171</v>
      </c>
      <c r="B272" s="10">
        <v>1585782140</v>
      </c>
      <c r="C272" s="10" t="s">
        <v>45</v>
      </c>
      <c r="D272" s="18" t="s">
        <v>69</v>
      </c>
      <c r="E272" s="20">
        <v>50</v>
      </c>
      <c r="F272" s="25">
        <v>260.62</v>
      </c>
      <c r="G272" s="25">
        <f>E272*F272</f>
        <v>13031</v>
      </c>
      <c r="H272" s="25"/>
      <c r="I272" s="22">
        <v>13031</v>
      </c>
      <c r="J272" s="22">
        <v>13031</v>
      </c>
    </row>
    <row r="273" spans="1:10" x14ac:dyDescent="0.25">
      <c r="A273" s="17">
        <v>172</v>
      </c>
      <c r="B273" s="10">
        <v>1535976682</v>
      </c>
      <c r="C273" s="10" t="s">
        <v>246</v>
      </c>
      <c r="D273" s="18" t="s">
        <v>69</v>
      </c>
      <c r="E273" s="20">
        <v>50</v>
      </c>
      <c r="F273" s="25">
        <v>260.62</v>
      </c>
      <c r="G273" s="25">
        <f>E273*F273</f>
        <v>13031</v>
      </c>
      <c r="H273" s="25"/>
      <c r="I273" s="22">
        <v>13031</v>
      </c>
      <c r="J273" s="22">
        <v>13031</v>
      </c>
    </row>
    <row r="274" spans="1:10" x14ac:dyDescent="0.25">
      <c r="A274" s="17">
        <v>173</v>
      </c>
      <c r="B274" s="11"/>
      <c r="C274" s="10" t="s">
        <v>177</v>
      </c>
      <c r="D274" s="18" t="s">
        <v>69</v>
      </c>
      <c r="E274" s="34"/>
      <c r="F274" s="25"/>
      <c r="G274" s="25"/>
      <c r="H274" s="25"/>
      <c r="I274" s="22">
        <v>0</v>
      </c>
      <c r="J274" s="22">
        <v>0</v>
      </c>
    </row>
    <row r="275" spans="1:10" x14ac:dyDescent="0.25">
      <c r="A275" s="17">
        <v>174</v>
      </c>
      <c r="B275" s="10">
        <v>1585782158</v>
      </c>
      <c r="C275" s="10" t="s">
        <v>44</v>
      </c>
      <c r="D275" s="18" t="s">
        <v>66</v>
      </c>
      <c r="E275" s="20">
        <v>50</v>
      </c>
      <c r="F275" s="25">
        <v>260.62</v>
      </c>
      <c r="G275" s="25">
        <f>E275*F275</f>
        <v>13031</v>
      </c>
      <c r="H275" s="25"/>
      <c r="I275" s="22">
        <v>13031</v>
      </c>
      <c r="J275" s="22">
        <v>13031</v>
      </c>
    </row>
    <row r="276" spans="1:10" x14ac:dyDescent="0.25">
      <c r="A276" s="17">
        <v>175</v>
      </c>
      <c r="B276" s="10">
        <v>1585782166</v>
      </c>
      <c r="C276" s="10" t="s">
        <v>5</v>
      </c>
      <c r="D276" s="18" t="s">
        <v>94</v>
      </c>
      <c r="E276" s="20">
        <v>50</v>
      </c>
      <c r="F276" s="25">
        <v>312.26</v>
      </c>
      <c r="G276" s="25">
        <f>E276*F276</f>
        <v>15613</v>
      </c>
      <c r="H276" s="25"/>
      <c r="I276" s="22">
        <v>15613</v>
      </c>
      <c r="J276" s="22">
        <v>15613</v>
      </c>
    </row>
    <row r="277" spans="1:10" x14ac:dyDescent="0.25">
      <c r="A277" s="17"/>
      <c r="B277" s="10"/>
      <c r="C277" s="10" t="s">
        <v>177</v>
      </c>
      <c r="D277" s="18" t="s">
        <v>62</v>
      </c>
      <c r="E277" s="20"/>
      <c r="F277" s="25"/>
      <c r="G277" s="25"/>
      <c r="H277" s="25"/>
      <c r="I277" s="22">
        <v>0</v>
      </c>
      <c r="J277" s="22">
        <v>0</v>
      </c>
    </row>
    <row r="278" spans="1:10" x14ac:dyDescent="0.25">
      <c r="A278" s="17">
        <v>177</v>
      </c>
      <c r="B278" s="10">
        <v>1585782395</v>
      </c>
      <c r="C278" s="10" t="s">
        <v>341</v>
      </c>
      <c r="D278" s="18" t="s">
        <v>270</v>
      </c>
      <c r="E278" s="20">
        <v>50</v>
      </c>
      <c r="F278" s="25">
        <v>264.56</v>
      </c>
      <c r="G278" s="25">
        <f>E278*F278</f>
        <v>13228</v>
      </c>
      <c r="H278" s="25"/>
      <c r="I278" s="22">
        <v>13228</v>
      </c>
      <c r="J278" s="22">
        <v>13228</v>
      </c>
    </row>
    <row r="279" spans="1:10" x14ac:dyDescent="0.25">
      <c r="A279" s="17">
        <v>178</v>
      </c>
      <c r="B279" s="10">
        <v>1585781666</v>
      </c>
      <c r="C279" s="10" t="s">
        <v>100</v>
      </c>
      <c r="D279" s="18" t="s">
        <v>62</v>
      </c>
      <c r="E279" s="20">
        <v>50</v>
      </c>
      <c r="F279" s="25">
        <v>264.56</v>
      </c>
      <c r="G279" s="25">
        <f t="shared" ref="G279:G282" si="31">E279*F279</f>
        <v>13228</v>
      </c>
      <c r="H279" s="25"/>
      <c r="I279" s="22">
        <v>13228</v>
      </c>
      <c r="J279" s="22">
        <v>13228</v>
      </c>
    </row>
    <row r="280" spans="1:10" x14ac:dyDescent="0.25">
      <c r="A280" s="17">
        <v>179</v>
      </c>
      <c r="B280" s="10">
        <v>1558178818</v>
      </c>
      <c r="C280" s="10" t="s">
        <v>257</v>
      </c>
      <c r="D280" s="18" t="s">
        <v>61</v>
      </c>
      <c r="E280" s="20">
        <v>50</v>
      </c>
      <c r="F280" s="25">
        <v>253.77</v>
      </c>
      <c r="G280" s="25">
        <f>E280*F280</f>
        <v>12688.5</v>
      </c>
      <c r="H280" s="25"/>
      <c r="I280" s="22">
        <v>12688.5</v>
      </c>
      <c r="J280" s="22">
        <v>12688.5</v>
      </c>
    </row>
    <row r="281" spans="1:10" x14ac:dyDescent="0.25">
      <c r="A281" s="17">
        <v>180</v>
      </c>
      <c r="B281" s="10">
        <v>1586243579</v>
      </c>
      <c r="C281" s="10" t="s">
        <v>39</v>
      </c>
      <c r="D281" s="18" t="s">
        <v>61</v>
      </c>
      <c r="E281" s="20">
        <v>50</v>
      </c>
      <c r="F281" s="25">
        <v>253.77</v>
      </c>
      <c r="G281" s="25">
        <f>E281*F281</f>
        <v>12688.5</v>
      </c>
      <c r="H281" s="25"/>
      <c r="I281" s="22">
        <v>12688.5</v>
      </c>
      <c r="J281" s="22">
        <v>9688.5</v>
      </c>
    </row>
    <row r="282" spans="1:10" x14ac:dyDescent="0.25">
      <c r="A282" s="17">
        <v>181</v>
      </c>
      <c r="B282" s="10">
        <v>1585782204</v>
      </c>
      <c r="C282" s="10" t="s">
        <v>178</v>
      </c>
      <c r="D282" s="18" t="s">
        <v>61</v>
      </c>
      <c r="E282" s="20">
        <v>50</v>
      </c>
      <c r="F282" s="25">
        <v>253.77</v>
      </c>
      <c r="G282" s="25">
        <f t="shared" si="31"/>
        <v>12688.5</v>
      </c>
      <c r="H282" s="25"/>
      <c r="I282" s="22">
        <v>12688.5</v>
      </c>
      <c r="J282" s="22">
        <v>4188.5</v>
      </c>
    </row>
    <row r="283" spans="1:10" x14ac:dyDescent="0.25">
      <c r="A283" s="17">
        <v>182</v>
      </c>
      <c r="B283" s="10"/>
      <c r="C283" s="10" t="s">
        <v>177</v>
      </c>
      <c r="D283" s="18" t="s">
        <v>61</v>
      </c>
      <c r="E283" s="34"/>
      <c r="F283" s="25"/>
      <c r="G283" s="25"/>
      <c r="H283" s="25"/>
      <c r="I283" s="22">
        <v>0</v>
      </c>
      <c r="J283" s="22">
        <v>0</v>
      </c>
    </row>
    <row r="284" spans="1:10" x14ac:dyDescent="0.25">
      <c r="A284" s="17">
        <v>183</v>
      </c>
      <c r="B284" s="14">
        <v>1535991266</v>
      </c>
      <c r="C284" s="14" t="s">
        <v>357</v>
      </c>
      <c r="D284" s="19" t="s">
        <v>61</v>
      </c>
      <c r="E284" s="20">
        <v>50</v>
      </c>
      <c r="F284" s="25">
        <v>253.77</v>
      </c>
      <c r="G284" s="25">
        <f t="shared" ref="G284" si="32">E284*F284</f>
        <v>12688.5</v>
      </c>
      <c r="H284" s="25"/>
      <c r="I284" s="22">
        <v>12688.5</v>
      </c>
      <c r="J284" s="22">
        <v>12688.5</v>
      </c>
    </row>
    <row r="285" spans="1:10" x14ac:dyDescent="0.25">
      <c r="A285" s="17">
        <v>184</v>
      </c>
      <c r="B285" s="10">
        <v>1585782247</v>
      </c>
      <c r="C285" s="10" t="s">
        <v>86</v>
      </c>
      <c r="D285" s="18" t="s">
        <v>60</v>
      </c>
      <c r="E285" s="20">
        <v>50</v>
      </c>
      <c r="F285" s="25">
        <v>253.77</v>
      </c>
      <c r="G285" s="25">
        <f t="shared" ref="G285:G291" si="33">E285*F285</f>
        <v>12688.5</v>
      </c>
      <c r="H285" s="25"/>
      <c r="I285" s="22">
        <v>12688.5</v>
      </c>
      <c r="J285" s="22">
        <v>12688.5</v>
      </c>
    </row>
    <row r="286" spans="1:10" x14ac:dyDescent="0.25">
      <c r="A286" s="17">
        <v>185</v>
      </c>
      <c r="B286" s="10">
        <v>1585782255</v>
      </c>
      <c r="C286" s="10" t="s">
        <v>204</v>
      </c>
      <c r="D286" s="18" t="s">
        <v>167</v>
      </c>
      <c r="E286" s="20">
        <v>50</v>
      </c>
      <c r="F286" s="25">
        <v>253.77</v>
      </c>
      <c r="G286" s="25">
        <f>E286*F286</f>
        <v>12688.5</v>
      </c>
      <c r="H286" s="25"/>
      <c r="I286" s="22">
        <v>12688.5</v>
      </c>
      <c r="J286" s="22">
        <v>12688.5</v>
      </c>
    </row>
    <row r="287" spans="1:10" x14ac:dyDescent="0.25">
      <c r="A287" s="17">
        <v>186</v>
      </c>
      <c r="B287" s="11"/>
      <c r="C287" s="10" t="s">
        <v>177</v>
      </c>
      <c r="D287" s="18" t="s">
        <v>60</v>
      </c>
      <c r="E287" s="34"/>
      <c r="F287" s="25"/>
      <c r="G287" s="25"/>
      <c r="H287" s="25"/>
      <c r="I287" s="22">
        <v>0</v>
      </c>
      <c r="J287" s="22">
        <v>0</v>
      </c>
    </row>
    <row r="288" spans="1:10" x14ac:dyDescent="0.25">
      <c r="A288" s="17">
        <v>188</v>
      </c>
      <c r="B288" s="10">
        <v>1585782409</v>
      </c>
      <c r="C288" s="10" t="s">
        <v>283</v>
      </c>
      <c r="D288" s="18" t="s">
        <v>59</v>
      </c>
      <c r="E288" s="20">
        <v>50</v>
      </c>
      <c r="F288" s="25">
        <v>271.86</v>
      </c>
      <c r="G288" s="25">
        <f t="shared" si="33"/>
        <v>13593</v>
      </c>
      <c r="H288" s="25"/>
      <c r="I288" s="22">
        <v>13593</v>
      </c>
      <c r="J288" s="22">
        <v>13593</v>
      </c>
    </row>
    <row r="289" spans="1:10" x14ac:dyDescent="0.25">
      <c r="A289" s="17">
        <v>189</v>
      </c>
      <c r="B289" s="10">
        <v>1585782280</v>
      </c>
      <c r="C289" s="10" t="s">
        <v>40</v>
      </c>
      <c r="D289" s="18" t="s">
        <v>59</v>
      </c>
      <c r="E289" s="20">
        <v>50</v>
      </c>
      <c r="F289" s="25">
        <v>253.77</v>
      </c>
      <c r="G289" s="25">
        <f t="shared" si="33"/>
        <v>12688.5</v>
      </c>
      <c r="H289" s="25"/>
      <c r="I289" s="22">
        <v>12688.5</v>
      </c>
      <c r="J289" s="22">
        <v>12688.5</v>
      </c>
    </row>
    <row r="290" spans="1:10" x14ac:dyDescent="0.25">
      <c r="A290" s="17">
        <v>190</v>
      </c>
      <c r="B290" s="10">
        <v>1519765856</v>
      </c>
      <c r="C290" s="10" t="s">
        <v>318</v>
      </c>
      <c r="D290" s="18" t="s">
        <v>59</v>
      </c>
      <c r="E290" s="20">
        <v>50</v>
      </c>
      <c r="F290" s="25">
        <v>253.77</v>
      </c>
      <c r="G290" s="25">
        <f t="shared" si="33"/>
        <v>12688.5</v>
      </c>
      <c r="H290" s="25"/>
      <c r="I290" s="22">
        <v>12688.5</v>
      </c>
      <c r="J290" s="22">
        <v>8188.5</v>
      </c>
    </row>
    <row r="291" spans="1:10" x14ac:dyDescent="0.25">
      <c r="A291" s="17">
        <v>191</v>
      </c>
      <c r="B291" s="10">
        <v>1585782298</v>
      </c>
      <c r="C291" s="10" t="s">
        <v>41</v>
      </c>
      <c r="D291" s="18" t="s">
        <v>59</v>
      </c>
      <c r="E291" s="20">
        <v>50</v>
      </c>
      <c r="F291" s="25">
        <v>253.77</v>
      </c>
      <c r="G291" s="25">
        <f t="shared" si="33"/>
        <v>12688.5</v>
      </c>
      <c r="H291" s="25"/>
      <c r="I291" s="22">
        <v>12688.5</v>
      </c>
      <c r="J291" s="22">
        <v>12688.5</v>
      </c>
    </row>
    <row r="292" spans="1:10" x14ac:dyDescent="0.25">
      <c r="A292" s="17">
        <v>152</v>
      </c>
      <c r="B292" s="11"/>
      <c r="C292" s="10" t="s">
        <v>177</v>
      </c>
      <c r="D292" s="18" t="s">
        <v>50</v>
      </c>
      <c r="E292" s="20"/>
      <c r="F292" s="25"/>
      <c r="G292" s="25"/>
      <c r="H292" s="25"/>
      <c r="I292" s="22">
        <v>0</v>
      </c>
      <c r="J292" s="22">
        <v>0</v>
      </c>
    </row>
    <row r="293" spans="1:10" x14ac:dyDescent="0.25">
      <c r="A293" s="17">
        <v>155</v>
      </c>
      <c r="B293" s="11"/>
      <c r="C293" s="10" t="s">
        <v>177</v>
      </c>
      <c r="D293" s="18" t="s">
        <v>104</v>
      </c>
      <c r="E293" s="34"/>
      <c r="F293" s="25"/>
      <c r="G293" s="25"/>
      <c r="H293" s="25"/>
      <c r="I293" s="22">
        <v>0</v>
      </c>
      <c r="J293" s="22">
        <v>0</v>
      </c>
    </row>
    <row r="294" spans="1:10" x14ac:dyDescent="0.25">
      <c r="A294" s="17">
        <v>160</v>
      </c>
      <c r="B294" s="10">
        <v>1585782085</v>
      </c>
      <c r="C294" s="10" t="s">
        <v>361</v>
      </c>
      <c r="D294" s="18" t="s">
        <v>53</v>
      </c>
      <c r="E294" s="20">
        <v>39.03</v>
      </c>
      <c r="F294" s="46">
        <v>253.77</v>
      </c>
      <c r="G294" s="25">
        <f>E294*F294</f>
        <v>9904.6431000000011</v>
      </c>
      <c r="H294" s="25"/>
      <c r="I294" s="22">
        <v>9904.6431000000011</v>
      </c>
      <c r="J294" s="22">
        <v>9904.6431000000011</v>
      </c>
    </row>
    <row r="295" spans="1:10" x14ac:dyDescent="0.25">
      <c r="A295" s="17">
        <v>187</v>
      </c>
      <c r="B295" s="11"/>
      <c r="C295" s="10" t="s">
        <v>177</v>
      </c>
      <c r="D295" s="18" t="s">
        <v>59</v>
      </c>
      <c r="E295" s="34"/>
      <c r="F295" s="25"/>
      <c r="G295" s="25"/>
      <c r="H295" s="25"/>
      <c r="I295" s="22">
        <v>0</v>
      </c>
      <c r="J295" s="22">
        <v>0</v>
      </c>
    </row>
    <row r="296" spans="1:10" x14ac:dyDescent="0.25">
      <c r="A296" s="28"/>
      <c r="B296" s="12"/>
      <c r="C296" s="16"/>
      <c r="D296" s="37"/>
      <c r="E296" s="38"/>
      <c r="F296" s="38"/>
      <c r="G296" s="39">
        <f>+SUM(G252:G295)</f>
        <v>511000.14309999999</v>
      </c>
      <c r="H296" s="39">
        <v>16000</v>
      </c>
      <c r="I296" s="39">
        <f t="shared" ref="H296:J296" si="34">+SUM(I252:I295)</f>
        <v>511000.14309999999</v>
      </c>
      <c r="J296" s="39">
        <f t="shared" si="34"/>
        <v>495000.14309999999</v>
      </c>
    </row>
    <row r="297" spans="1:10" ht="12" customHeight="1" x14ac:dyDescent="0.25">
      <c r="A297" s="28"/>
      <c r="B297" s="12"/>
      <c r="C297" s="12"/>
      <c r="D297" s="29"/>
      <c r="E297" s="28"/>
      <c r="F297" s="28"/>
      <c r="G297" s="33"/>
      <c r="H297" s="33"/>
      <c r="I297" s="33"/>
      <c r="J297" s="33"/>
    </row>
    <row r="298" spans="1:10" x14ac:dyDescent="0.25">
      <c r="A298" s="28"/>
      <c r="B298" s="12"/>
      <c r="C298" s="12"/>
      <c r="D298" s="29"/>
      <c r="E298" s="28"/>
      <c r="F298" s="28"/>
      <c r="G298" s="33"/>
      <c r="H298" s="33"/>
      <c r="I298" s="33"/>
      <c r="J298" s="33"/>
    </row>
    <row r="299" spans="1:10" ht="12" customHeight="1" x14ac:dyDescent="0.25">
      <c r="A299" s="117" t="s">
        <v>151</v>
      </c>
      <c r="B299" s="118"/>
      <c r="C299" s="118"/>
      <c r="D299" s="118"/>
      <c r="E299" s="118"/>
      <c r="F299" s="118"/>
      <c r="G299" s="118"/>
      <c r="H299" s="118"/>
      <c r="I299" s="118"/>
      <c r="J299" s="119"/>
    </row>
    <row r="300" spans="1:10" ht="22.5" x14ac:dyDescent="0.25">
      <c r="A300" s="13" t="s">
        <v>42</v>
      </c>
      <c r="B300" s="13" t="s">
        <v>210</v>
      </c>
      <c r="C300" s="97" t="s">
        <v>11</v>
      </c>
      <c r="D300" s="13" t="s">
        <v>48</v>
      </c>
      <c r="E300" s="13" t="s">
        <v>18</v>
      </c>
      <c r="F300" s="13" t="s">
        <v>13</v>
      </c>
      <c r="G300" s="13" t="s">
        <v>12</v>
      </c>
      <c r="H300" s="13" t="s">
        <v>364</v>
      </c>
      <c r="I300" s="13" t="s">
        <v>46</v>
      </c>
      <c r="J300" s="13" t="s">
        <v>47</v>
      </c>
    </row>
    <row r="301" spans="1:10" x14ac:dyDescent="0.25">
      <c r="A301" s="17">
        <v>192</v>
      </c>
      <c r="B301" s="10">
        <v>1585782302</v>
      </c>
      <c r="C301" s="10" t="s">
        <v>95</v>
      </c>
      <c r="D301" s="18" t="s">
        <v>91</v>
      </c>
      <c r="E301" s="20">
        <v>50</v>
      </c>
      <c r="F301" s="25">
        <v>312.26</v>
      </c>
      <c r="G301" s="25">
        <f>E301*F301</f>
        <v>15613</v>
      </c>
      <c r="H301" s="25"/>
      <c r="I301" s="22">
        <v>15613</v>
      </c>
      <c r="J301" s="22">
        <v>15613</v>
      </c>
    </row>
    <row r="302" spans="1:10" x14ac:dyDescent="0.25">
      <c r="A302" s="17">
        <v>193</v>
      </c>
      <c r="B302" s="10">
        <v>1578084502</v>
      </c>
      <c r="C302" s="10" t="s">
        <v>264</v>
      </c>
      <c r="D302" s="18" t="s">
        <v>298</v>
      </c>
      <c r="E302" s="20">
        <v>50</v>
      </c>
      <c r="F302" s="25">
        <v>312.26</v>
      </c>
      <c r="G302" s="25">
        <f>E302*F302</f>
        <v>15613</v>
      </c>
      <c r="H302" s="25"/>
      <c r="I302" s="22">
        <v>15613</v>
      </c>
      <c r="J302" s="22">
        <v>15613</v>
      </c>
    </row>
    <row r="303" spans="1:10" x14ac:dyDescent="0.25">
      <c r="A303" s="78"/>
      <c r="B303" s="79"/>
      <c r="C303" s="12"/>
      <c r="D303" s="29"/>
      <c r="E303" s="28"/>
      <c r="F303" s="28"/>
      <c r="G303" s="33">
        <f>SUM(G301:G302)</f>
        <v>31226</v>
      </c>
      <c r="H303" s="33"/>
      <c r="I303" s="33">
        <f t="shared" ref="I303:J303" si="35">SUM(I301:I302)</f>
        <v>31226</v>
      </c>
      <c r="J303" s="33">
        <f t="shared" si="35"/>
        <v>31226</v>
      </c>
    </row>
    <row r="304" spans="1:10" x14ac:dyDescent="0.25">
      <c r="A304" s="78"/>
      <c r="B304" s="79"/>
      <c r="C304" s="12"/>
      <c r="D304" s="29"/>
      <c r="E304" s="28"/>
      <c r="F304" s="28"/>
      <c r="G304" s="33"/>
      <c r="H304" s="33"/>
      <c r="I304" s="33"/>
      <c r="J304" s="33"/>
    </row>
    <row r="305" spans="1:10" x14ac:dyDescent="0.25">
      <c r="A305" s="78"/>
      <c r="B305" s="79"/>
      <c r="C305" s="12"/>
      <c r="D305" s="29"/>
      <c r="E305" s="28"/>
      <c r="F305" s="28"/>
      <c r="G305" s="33"/>
      <c r="H305" s="33"/>
      <c r="I305" s="33"/>
      <c r="J305" s="33"/>
    </row>
    <row r="306" spans="1:10" x14ac:dyDescent="0.25">
      <c r="A306" s="111" t="s">
        <v>109</v>
      </c>
      <c r="B306" s="112"/>
      <c r="C306" s="112"/>
      <c r="D306" s="112"/>
      <c r="E306" s="112"/>
      <c r="F306" s="112"/>
      <c r="G306" s="112"/>
      <c r="H306" s="112"/>
      <c r="I306" s="112"/>
      <c r="J306" s="113"/>
    </row>
    <row r="307" spans="1:10" ht="22.5" x14ac:dyDescent="0.25">
      <c r="A307" s="13" t="s">
        <v>42</v>
      </c>
      <c r="B307" s="13" t="s">
        <v>210</v>
      </c>
      <c r="C307" s="97" t="s">
        <v>11</v>
      </c>
      <c r="D307" s="13" t="s">
        <v>48</v>
      </c>
      <c r="E307" s="13" t="s">
        <v>18</v>
      </c>
      <c r="F307" s="13" t="s">
        <v>13</v>
      </c>
      <c r="G307" s="13" t="s">
        <v>12</v>
      </c>
      <c r="H307" s="13" t="s">
        <v>364</v>
      </c>
      <c r="I307" s="13" t="s">
        <v>46</v>
      </c>
      <c r="J307" s="13" t="s">
        <v>47</v>
      </c>
    </row>
    <row r="308" spans="1:10" x14ac:dyDescent="0.25">
      <c r="A308" s="17">
        <v>194</v>
      </c>
      <c r="B308" s="10"/>
      <c r="C308" s="10" t="s">
        <v>231</v>
      </c>
      <c r="D308" s="18" t="s">
        <v>109</v>
      </c>
      <c r="E308" s="20">
        <v>50</v>
      </c>
      <c r="F308" s="25">
        <v>661.33</v>
      </c>
      <c r="G308" s="25">
        <f>E308*F308</f>
        <v>33066.5</v>
      </c>
      <c r="H308" s="25"/>
      <c r="I308" s="22">
        <v>33066.5</v>
      </c>
      <c r="J308" s="22">
        <v>33066.5</v>
      </c>
    </row>
    <row r="309" spans="1:10" x14ac:dyDescent="0.25">
      <c r="A309" s="17">
        <v>195</v>
      </c>
      <c r="B309" s="10"/>
      <c r="C309" s="10" t="s">
        <v>177</v>
      </c>
      <c r="D309" s="18" t="s">
        <v>338</v>
      </c>
      <c r="E309" s="34"/>
      <c r="F309" s="25"/>
      <c r="G309" s="25"/>
      <c r="H309" s="25"/>
      <c r="I309" s="22">
        <v>0</v>
      </c>
      <c r="J309" s="22">
        <v>0</v>
      </c>
    </row>
    <row r="310" spans="1:10" x14ac:dyDescent="0.25">
      <c r="A310" s="17">
        <v>196</v>
      </c>
      <c r="B310" s="10">
        <v>2859167285</v>
      </c>
      <c r="C310" s="10" t="s">
        <v>172</v>
      </c>
      <c r="D310" s="18" t="s">
        <v>173</v>
      </c>
      <c r="E310" s="20">
        <v>50</v>
      </c>
      <c r="F310" s="25">
        <v>337.04</v>
      </c>
      <c r="G310" s="25">
        <f>E310*F310</f>
        <v>16852</v>
      </c>
      <c r="H310" s="25"/>
      <c r="I310" s="22">
        <v>16852</v>
      </c>
      <c r="J310" s="22">
        <v>16852</v>
      </c>
    </row>
    <row r="311" spans="1:10" x14ac:dyDescent="0.25">
      <c r="A311" s="28"/>
      <c r="B311" s="12"/>
      <c r="C311" s="12"/>
      <c r="D311" s="29"/>
      <c r="E311" s="31"/>
      <c r="F311" s="32"/>
      <c r="G311" s="33">
        <f t="shared" ref="G311:J311" si="36">+SUM(G308:G310)</f>
        <v>49918.5</v>
      </c>
      <c r="H311" s="33"/>
      <c r="I311" s="33">
        <f t="shared" si="36"/>
        <v>49918.5</v>
      </c>
      <c r="J311" s="33">
        <f t="shared" si="36"/>
        <v>49918.5</v>
      </c>
    </row>
    <row r="312" spans="1:10" x14ac:dyDescent="0.25">
      <c r="A312" s="28"/>
      <c r="B312" s="12"/>
      <c r="C312" s="12"/>
      <c r="D312" s="29"/>
      <c r="E312" s="31"/>
      <c r="F312" s="32"/>
      <c r="G312" s="33"/>
      <c r="H312" s="33"/>
      <c r="I312" s="33"/>
      <c r="J312" s="33"/>
    </row>
    <row r="313" spans="1:10" x14ac:dyDescent="0.25">
      <c r="A313" s="28"/>
      <c r="B313" s="12"/>
      <c r="C313" s="12"/>
      <c r="D313" s="29"/>
      <c r="E313" s="31"/>
      <c r="F313" s="32"/>
      <c r="G313" s="33"/>
      <c r="H313" s="33"/>
      <c r="I313" s="33"/>
      <c r="J313" s="33"/>
    </row>
    <row r="314" spans="1:10" x14ac:dyDescent="0.25">
      <c r="A314" s="111" t="s">
        <v>152</v>
      </c>
      <c r="B314" s="112"/>
      <c r="C314" s="112"/>
      <c r="D314" s="112"/>
      <c r="E314" s="112"/>
      <c r="F314" s="112"/>
      <c r="G314" s="112"/>
      <c r="H314" s="112"/>
      <c r="I314" s="112"/>
      <c r="J314" s="113"/>
    </row>
    <row r="315" spans="1:10" ht="22.5" x14ac:dyDescent="0.25">
      <c r="A315" s="13" t="s">
        <v>42</v>
      </c>
      <c r="B315" s="13" t="s">
        <v>210</v>
      </c>
      <c r="C315" s="97" t="s">
        <v>11</v>
      </c>
      <c r="D315" s="13" t="s">
        <v>48</v>
      </c>
      <c r="E315" s="13" t="s">
        <v>18</v>
      </c>
      <c r="F315" s="13" t="s">
        <v>13</v>
      </c>
      <c r="G315" s="13" t="s">
        <v>12</v>
      </c>
      <c r="H315" s="13" t="s">
        <v>364</v>
      </c>
      <c r="I315" s="13" t="s">
        <v>46</v>
      </c>
      <c r="J315" s="13" t="s">
        <v>47</v>
      </c>
    </row>
    <row r="316" spans="1:10" x14ac:dyDescent="0.25">
      <c r="A316" s="17">
        <v>197</v>
      </c>
      <c r="B316" s="11">
        <v>1503691551</v>
      </c>
      <c r="C316" s="10" t="s">
        <v>16</v>
      </c>
      <c r="D316" s="18" t="s">
        <v>327</v>
      </c>
      <c r="E316" s="20">
        <v>50</v>
      </c>
      <c r="F316" s="25">
        <v>661.33</v>
      </c>
      <c r="G316" s="25">
        <f t="shared" ref="G316:G323" si="37">E316*F316</f>
        <v>33066.5</v>
      </c>
      <c r="H316" s="25"/>
      <c r="I316" s="22">
        <v>33066.5</v>
      </c>
      <c r="J316" s="22">
        <v>33066.5</v>
      </c>
    </row>
    <row r="317" spans="1:10" x14ac:dyDescent="0.25">
      <c r="A317" s="17">
        <v>198</v>
      </c>
      <c r="B317" s="10"/>
      <c r="C317" s="10" t="s">
        <v>177</v>
      </c>
      <c r="D317" s="18" t="s">
        <v>279</v>
      </c>
      <c r="E317" s="20"/>
      <c r="F317" s="25"/>
      <c r="G317" s="25"/>
      <c r="H317" s="25"/>
      <c r="I317" s="22">
        <v>0</v>
      </c>
      <c r="J317" s="22">
        <v>0</v>
      </c>
    </row>
    <row r="318" spans="1:10" x14ac:dyDescent="0.25">
      <c r="A318" s="17">
        <v>199</v>
      </c>
      <c r="B318" s="10">
        <v>1585781615</v>
      </c>
      <c r="C318" s="10" t="s">
        <v>339</v>
      </c>
      <c r="D318" s="18" t="s">
        <v>62</v>
      </c>
      <c r="E318" s="20">
        <v>50</v>
      </c>
      <c r="F318" s="45">
        <v>271.86</v>
      </c>
      <c r="G318" s="45">
        <f t="shared" si="37"/>
        <v>13593</v>
      </c>
      <c r="H318" s="45"/>
      <c r="I318" s="22">
        <v>13593</v>
      </c>
      <c r="J318" s="22">
        <v>13593</v>
      </c>
    </row>
    <row r="319" spans="1:10" x14ac:dyDescent="0.25">
      <c r="A319" s="17">
        <v>200</v>
      </c>
      <c r="B319" s="10">
        <v>1585781551</v>
      </c>
      <c r="C319" s="10" t="s">
        <v>273</v>
      </c>
      <c r="D319" s="18" t="s">
        <v>62</v>
      </c>
      <c r="E319" s="20">
        <v>50</v>
      </c>
      <c r="F319" s="45">
        <v>271.86</v>
      </c>
      <c r="G319" s="45">
        <f>E319*F319</f>
        <v>13593</v>
      </c>
      <c r="H319" s="45"/>
      <c r="I319" s="22">
        <v>13593</v>
      </c>
      <c r="J319" s="22">
        <v>13593</v>
      </c>
    </row>
    <row r="320" spans="1:10" x14ac:dyDescent="0.25">
      <c r="A320" s="17">
        <v>201</v>
      </c>
      <c r="B320" s="10">
        <v>1585782344</v>
      </c>
      <c r="C320" s="43" t="s">
        <v>23</v>
      </c>
      <c r="D320" s="47" t="s">
        <v>62</v>
      </c>
      <c r="E320" s="20">
        <v>50</v>
      </c>
      <c r="F320" s="45">
        <v>271.86</v>
      </c>
      <c r="G320" s="45">
        <f t="shared" si="37"/>
        <v>13593</v>
      </c>
      <c r="H320" s="45"/>
      <c r="I320" s="22">
        <v>13593</v>
      </c>
      <c r="J320" s="22">
        <v>13593</v>
      </c>
    </row>
    <row r="321" spans="1:10" x14ac:dyDescent="0.25">
      <c r="A321" s="17">
        <v>202</v>
      </c>
      <c r="B321" s="10">
        <v>2886007678</v>
      </c>
      <c r="C321" s="10" t="s">
        <v>117</v>
      </c>
      <c r="D321" s="47" t="s">
        <v>62</v>
      </c>
      <c r="E321" s="20">
        <v>50</v>
      </c>
      <c r="F321" s="45">
        <v>271.86</v>
      </c>
      <c r="G321" s="45">
        <f t="shared" si="37"/>
        <v>13593</v>
      </c>
      <c r="H321" s="45"/>
      <c r="I321" s="22">
        <v>13593</v>
      </c>
      <c r="J321" s="22">
        <v>13593</v>
      </c>
    </row>
    <row r="322" spans="1:10" x14ac:dyDescent="0.25">
      <c r="A322" s="17">
        <v>203</v>
      </c>
      <c r="B322" s="10">
        <v>1585782354</v>
      </c>
      <c r="C322" s="10" t="s">
        <v>356</v>
      </c>
      <c r="D322" s="18" t="s">
        <v>62</v>
      </c>
      <c r="E322" s="20">
        <v>50</v>
      </c>
      <c r="F322" s="25">
        <v>271.86</v>
      </c>
      <c r="G322" s="25">
        <f t="shared" si="37"/>
        <v>13593</v>
      </c>
      <c r="H322" s="25"/>
      <c r="I322" s="22">
        <v>13593</v>
      </c>
      <c r="J322" s="22">
        <v>13593</v>
      </c>
    </row>
    <row r="323" spans="1:10" x14ac:dyDescent="0.25">
      <c r="A323" s="17">
        <v>204</v>
      </c>
      <c r="B323" s="10">
        <v>1585782361</v>
      </c>
      <c r="C323" s="10" t="s">
        <v>271</v>
      </c>
      <c r="D323" s="18" t="s">
        <v>62</v>
      </c>
      <c r="E323" s="20">
        <v>50</v>
      </c>
      <c r="F323" s="25">
        <v>271.86</v>
      </c>
      <c r="G323" s="25">
        <f t="shared" si="37"/>
        <v>13593</v>
      </c>
      <c r="H323" s="25"/>
      <c r="I323" s="22">
        <v>13593</v>
      </c>
      <c r="J323" s="22">
        <v>13593</v>
      </c>
    </row>
    <row r="324" spans="1:10" x14ac:dyDescent="0.25">
      <c r="A324" s="28"/>
      <c r="B324" s="12"/>
      <c r="C324" s="12"/>
      <c r="D324" s="29"/>
      <c r="E324" s="31"/>
      <c r="F324" s="32"/>
      <c r="G324" s="35">
        <f>+SUM(G316:G323)</f>
        <v>114624.5</v>
      </c>
      <c r="H324" s="35"/>
      <c r="I324" s="35">
        <f t="shared" ref="I324:J324" si="38">+SUM(I316:I323)</f>
        <v>114624.5</v>
      </c>
      <c r="J324" s="35">
        <f t="shared" si="38"/>
        <v>114624.5</v>
      </c>
    </row>
    <row r="325" spans="1:10" x14ac:dyDescent="0.25">
      <c r="A325" s="28"/>
      <c r="B325" s="12"/>
      <c r="C325" s="12"/>
      <c r="D325" s="29"/>
      <c r="E325" s="31"/>
      <c r="F325" s="32"/>
      <c r="G325" s="35"/>
      <c r="H325" s="35"/>
      <c r="I325" s="35"/>
      <c r="J325" s="35"/>
    </row>
    <row r="326" spans="1:10" x14ac:dyDescent="0.25">
      <c r="A326" s="28"/>
      <c r="B326" s="12"/>
      <c r="C326" s="12"/>
      <c r="D326" s="29"/>
      <c r="E326" s="31"/>
      <c r="F326" s="32"/>
      <c r="G326" s="35"/>
      <c r="H326" s="35"/>
      <c r="I326" s="33"/>
      <c r="J326" s="33"/>
    </row>
    <row r="327" spans="1:10" x14ac:dyDescent="0.25">
      <c r="A327" s="111" t="s">
        <v>134</v>
      </c>
      <c r="B327" s="112"/>
      <c r="C327" s="112"/>
      <c r="D327" s="112"/>
      <c r="E327" s="112"/>
      <c r="F327" s="112"/>
      <c r="G327" s="112"/>
      <c r="H327" s="112"/>
      <c r="I327" s="112"/>
      <c r="J327" s="113"/>
    </row>
    <row r="328" spans="1:10" ht="22.5" x14ac:dyDescent="0.25">
      <c r="A328" s="13" t="s">
        <v>42</v>
      </c>
      <c r="B328" s="13" t="s">
        <v>210</v>
      </c>
      <c r="C328" s="97" t="s">
        <v>11</v>
      </c>
      <c r="D328" s="13" t="s">
        <v>48</v>
      </c>
      <c r="E328" s="13" t="s">
        <v>18</v>
      </c>
      <c r="F328" s="13" t="s">
        <v>13</v>
      </c>
      <c r="G328" s="13" t="s">
        <v>12</v>
      </c>
      <c r="H328" s="13" t="s">
        <v>364</v>
      </c>
      <c r="I328" s="13" t="s">
        <v>46</v>
      </c>
      <c r="J328" s="13" t="s">
        <v>47</v>
      </c>
    </row>
    <row r="329" spans="1:10" x14ac:dyDescent="0.25">
      <c r="A329" s="17">
        <v>205</v>
      </c>
      <c r="B329" s="10">
        <v>1598410260</v>
      </c>
      <c r="C329" s="10" t="s">
        <v>230</v>
      </c>
      <c r="D329" s="18" t="s">
        <v>130</v>
      </c>
      <c r="E329" s="20">
        <v>50</v>
      </c>
      <c r="F329" s="25">
        <v>414.83</v>
      </c>
      <c r="G329" s="25">
        <f>E329*F329</f>
        <v>20741.5</v>
      </c>
      <c r="H329" s="25"/>
      <c r="I329" s="22">
        <v>20741.5</v>
      </c>
      <c r="J329" s="22">
        <v>20741.5</v>
      </c>
    </row>
    <row r="330" spans="1:10" x14ac:dyDescent="0.25">
      <c r="A330" s="23">
        <v>206</v>
      </c>
      <c r="B330" s="14">
        <v>1585782379</v>
      </c>
      <c r="C330" s="14" t="s">
        <v>161</v>
      </c>
      <c r="D330" s="19" t="s">
        <v>50</v>
      </c>
      <c r="E330" s="20">
        <v>50</v>
      </c>
      <c r="F330" s="21">
        <v>263.56</v>
      </c>
      <c r="G330" s="21">
        <f>E330*F330</f>
        <v>13178</v>
      </c>
      <c r="H330" s="21"/>
      <c r="I330" s="22">
        <v>13178</v>
      </c>
      <c r="J330" s="22">
        <v>13178</v>
      </c>
    </row>
    <row r="331" spans="1:10" x14ac:dyDescent="0.25">
      <c r="A331" s="23">
        <v>207</v>
      </c>
      <c r="B331" s="14">
        <v>1585782387</v>
      </c>
      <c r="C331" s="14" t="s">
        <v>4</v>
      </c>
      <c r="D331" s="19" t="s">
        <v>53</v>
      </c>
      <c r="E331" s="20">
        <v>50</v>
      </c>
      <c r="F331" s="21">
        <v>218.17</v>
      </c>
      <c r="G331" s="21">
        <f>E331*F331</f>
        <v>10908.5</v>
      </c>
      <c r="H331" s="21"/>
      <c r="I331" s="22">
        <v>10908.5</v>
      </c>
      <c r="J331" s="22">
        <v>10908.5</v>
      </c>
    </row>
    <row r="332" spans="1:10" x14ac:dyDescent="0.25">
      <c r="A332" s="23">
        <v>208</v>
      </c>
      <c r="B332" s="10"/>
      <c r="C332" s="14" t="s">
        <v>177</v>
      </c>
      <c r="D332" s="18" t="s">
        <v>57</v>
      </c>
      <c r="E332" s="84"/>
      <c r="F332" s="84"/>
      <c r="G332" s="84"/>
      <c r="H332" s="84"/>
      <c r="I332" s="22">
        <v>0</v>
      </c>
      <c r="J332" s="22">
        <v>0</v>
      </c>
    </row>
    <row r="333" spans="1:10" x14ac:dyDescent="0.25">
      <c r="A333" s="23">
        <v>209</v>
      </c>
      <c r="B333" s="14">
        <v>1585782184</v>
      </c>
      <c r="C333" s="14" t="s">
        <v>38</v>
      </c>
      <c r="D333" s="19" t="s">
        <v>75</v>
      </c>
      <c r="E333" s="20">
        <v>50</v>
      </c>
      <c r="F333" s="21">
        <v>271.86</v>
      </c>
      <c r="G333" s="21">
        <f>E333*F333</f>
        <v>13593</v>
      </c>
      <c r="H333" s="21"/>
      <c r="I333" s="22">
        <v>13593</v>
      </c>
      <c r="J333" s="22">
        <v>13593</v>
      </c>
    </row>
    <row r="334" spans="1:10" x14ac:dyDescent="0.25">
      <c r="A334" s="23">
        <v>210</v>
      </c>
      <c r="B334" s="14"/>
      <c r="C334" s="14" t="s">
        <v>177</v>
      </c>
      <c r="D334" s="19" t="s">
        <v>75</v>
      </c>
      <c r="E334" s="20"/>
      <c r="F334" s="21"/>
      <c r="G334" s="21"/>
      <c r="H334" s="21"/>
      <c r="I334" s="22">
        <v>0</v>
      </c>
      <c r="J334" s="22">
        <v>0</v>
      </c>
    </row>
    <row r="335" spans="1:10" x14ac:dyDescent="0.25">
      <c r="A335" s="17">
        <v>211</v>
      </c>
      <c r="B335" s="10"/>
      <c r="C335" s="10" t="s">
        <v>191</v>
      </c>
      <c r="D335" s="18" t="s">
        <v>75</v>
      </c>
      <c r="E335" s="20">
        <v>50</v>
      </c>
      <c r="F335" s="25">
        <v>271.86</v>
      </c>
      <c r="G335" s="25">
        <f>E335*F335</f>
        <v>13593</v>
      </c>
      <c r="H335" s="25"/>
      <c r="I335" s="22">
        <v>13593</v>
      </c>
      <c r="J335" s="22">
        <v>6593</v>
      </c>
    </row>
    <row r="336" spans="1:10" x14ac:dyDescent="0.25">
      <c r="A336" s="17">
        <v>70</v>
      </c>
      <c r="B336" s="10">
        <v>1586409196</v>
      </c>
      <c r="C336" s="10" t="s">
        <v>340</v>
      </c>
      <c r="D336" s="18" t="s">
        <v>103</v>
      </c>
      <c r="E336" s="20">
        <v>50</v>
      </c>
      <c r="F336" s="25">
        <v>414.83</v>
      </c>
      <c r="G336" s="25">
        <f t="shared" ref="G336:G345" si="39">E336*F336</f>
        <v>20741.5</v>
      </c>
      <c r="H336" s="25"/>
      <c r="I336" s="22">
        <v>20741.5</v>
      </c>
      <c r="J336" s="22">
        <v>20741.5</v>
      </c>
    </row>
    <row r="337" spans="1:10" x14ac:dyDescent="0.25">
      <c r="A337" s="17">
        <v>213</v>
      </c>
      <c r="B337" s="10">
        <v>1585781684</v>
      </c>
      <c r="C337" s="10" t="s">
        <v>168</v>
      </c>
      <c r="D337" s="18" t="s">
        <v>62</v>
      </c>
      <c r="E337" s="20">
        <v>50</v>
      </c>
      <c r="F337" s="25">
        <v>271.86</v>
      </c>
      <c r="G337" s="25">
        <f t="shared" si="39"/>
        <v>13593</v>
      </c>
      <c r="H337" s="25"/>
      <c r="I337" s="22">
        <v>13593</v>
      </c>
      <c r="J337" s="22">
        <v>3593</v>
      </c>
    </row>
    <row r="338" spans="1:10" x14ac:dyDescent="0.25">
      <c r="A338" s="17">
        <v>214</v>
      </c>
      <c r="B338" s="10">
        <v>1585782174</v>
      </c>
      <c r="C338" s="10" t="s">
        <v>37</v>
      </c>
      <c r="D338" s="18" t="s">
        <v>62</v>
      </c>
      <c r="E338" s="20">
        <v>50</v>
      </c>
      <c r="F338" s="25">
        <v>271.86</v>
      </c>
      <c r="G338" s="25">
        <f>E338*F338</f>
        <v>13593</v>
      </c>
      <c r="H338" s="25"/>
      <c r="I338" s="22">
        <v>13593</v>
      </c>
      <c r="J338" s="22">
        <v>13593</v>
      </c>
    </row>
    <row r="339" spans="1:10" x14ac:dyDescent="0.25">
      <c r="A339" s="17">
        <v>215</v>
      </c>
      <c r="B339" s="10"/>
      <c r="C339" s="10"/>
      <c r="D339" s="18" t="s">
        <v>62</v>
      </c>
      <c r="E339" s="20"/>
      <c r="F339" s="25"/>
      <c r="G339" s="25"/>
      <c r="H339" s="25"/>
      <c r="I339" s="22">
        <v>0</v>
      </c>
      <c r="J339" s="22">
        <v>0</v>
      </c>
    </row>
    <row r="340" spans="1:10" x14ac:dyDescent="0.25">
      <c r="A340" s="17">
        <v>216</v>
      </c>
      <c r="B340" s="10">
        <v>1585782433</v>
      </c>
      <c r="C340" s="10" t="s">
        <v>24</v>
      </c>
      <c r="D340" s="18" t="s">
        <v>76</v>
      </c>
      <c r="E340" s="20">
        <v>50</v>
      </c>
      <c r="F340" s="25">
        <v>290.66000000000003</v>
      </c>
      <c r="G340" s="25">
        <f t="shared" si="39"/>
        <v>14533.000000000002</v>
      </c>
      <c r="H340" s="25"/>
      <c r="I340" s="22">
        <v>14533.000000000002</v>
      </c>
      <c r="J340" s="22">
        <v>14533.000000000002</v>
      </c>
    </row>
    <row r="341" spans="1:10" x14ac:dyDescent="0.25">
      <c r="A341" s="17">
        <v>217</v>
      </c>
      <c r="B341" s="10">
        <v>1585782442</v>
      </c>
      <c r="C341" s="10" t="s">
        <v>25</v>
      </c>
      <c r="D341" s="18" t="s">
        <v>76</v>
      </c>
      <c r="E341" s="20">
        <v>50</v>
      </c>
      <c r="F341" s="25">
        <v>290.66000000000003</v>
      </c>
      <c r="G341" s="25">
        <f t="shared" si="39"/>
        <v>14533.000000000002</v>
      </c>
      <c r="H341" s="25"/>
      <c r="I341" s="22">
        <v>14533.000000000002</v>
      </c>
      <c r="J341" s="22">
        <v>14533.000000000002</v>
      </c>
    </row>
    <row r="342" spans="1:10" x14ac:dyDescent="0.25">
      <c r="A342" s="17">
        <v>218</v>
      </c>
      <c r="B342" s="10">
        <v>1585782450</v>
      </c>
      <c r="C342" s="10" t="s">
        <v>26</v>
      </c>
      <c r="D342" s="18" t="s">
        <v>76</v>
      </c>
      <c r="E342" s="20">
        <v>50</v>
      </c>
      <c r="F342" s="25">
        <v>290.66000000000003</v>
      </c>
      <c r="G342" s="25">
        <f t="shared" si="39"/>
        <v>14533.000000000002</v>
      </c>
      <c r="H342" s="25"/>
      <c r="I342" s="22">
        <v>14533.000000000002</v>
      </c>
      <c r="J342" s="22">
        <v>14533.000000000002</v>
      </c>
    </row>
    <row r="343" spans="1:10" x14ac:dyDescent="0.25">
      <c r="A343" s="17">
        <v>219</v>
      </c>
      <c r="B343" s="10">
        <v>1586243617</v>
      </c>
      <c r="C343" s="10" t="s">
        <v>7</v>
      </c>
      <c r="D343" s="18" t="s">
        <v>76</v>
      </c>
      <c r="E343" s="20">
        <v>50</v>
      </c>
      <c r="F343" s="25">
        <v>290.66000000000003</v>
      </c>
      <c r="G343" s="25">
        <f t="shared" si="39"/>
        <v>14533.000000000002</v>
      </c>
      <c r="H343" s="25"/>
      <c r="I343" s="22">
        <v>14533.000000000002</v>
      </c>
      <c r="J343" s="22">
        <v>14533.000000000002</v>
      </c>
    </row>
    <row r="344" spans="1:10" x14ac:dyDescent="0.25">
      <c r="A344" s="17">
        <v>220</v>
      </c>
      <c r="B344" s="10">
        <v>1585782468</v>
      </c>
      <c r="C344" s="10" t="s">
        <v>27</v>
      </c>
      <c r="D344" s="18" t="s">
        <v>76</v>
      </c>
      <c r="E344" s="20">
        <v>50</v>
      </c>
      <c r="F344" s="25">
        <v>290.66000000000003</v>
      </c>
      <c r="G344" s="25">
        <f t="shared" si="39"/>
        <v>14533.000000000002</v>
      </c>
      <c r="H344" s="25"/>
      <c r="I344" s="22">
        <v>14533.000000000002</v>
      </c>
      <c r="J344" s="22">
        <v>14533.000000000002</v>
      </c>
    </row>
    <row r="345" spans="1:10" x14ac:dyDescent="0.25">
      <c r="A345" s="17">
        <v>221</v>
      </c>
      <c r="B345" s="10">
        <v>1585782476</v>
      </c>
      <c r="C345" s="10" t="s">
        <v>28</v>
      </c>
      <c r="D345" s="18" t="s">
        <v>76</v>
      </c>
      <c r="E345" s="20">
        <v>50</v>
      </c>
      <c r="F345" s="25">
        <v>290.66000000000003</v>
      </c>
      <c r="G345" s="25">
        <f t="shared" si="39"/>
        <v>14533.000000000002</v>
      </c>
      <c r="H345" s="25"/>
      <c r="I345" s="22">
        <v>14533.000000000002</v>
      </c>
      <c r="J345" s="22">
        <v>14533.000000000002</v>
      </c>
    </row>
    <row r="346" spans="1:10" x14ac:dyDescent="0.25">
      <c r="A346" s="17">
        <v>222</v>
      </c>
      <c r="B346" s="10"/>
      <c r="C346" s="10" t="s">
        <v>177</v>
      </c>
      <c r="D346" s="18" t="s">
        <v>76</v>
      </c>
      <c r="E346" s="34"/>
      <c r="F346" s="25"/>
      <c r="G346" s="25"/>
      <c r="H346" s="25"/>
      <c r="I346" s="22">
        <v>0</v>
      </c>
      <c r="J346" s="22">
        <v>0</v>
      </c>
    </row>
    <row r="347" spans="1:10" x14ac:dyDescent="0.25">
      <c r="A347" s="17">
        <v>223</v>
      </c>
      <c r="B347" s="10"/>
      <c r="C347" s="10" t="s">
        <v>177</v>
      </c>
      <c r="D347" s="18" t="s">
        <v>76</v>
      </c>
      <c r="E347" s="34"/>
      <c r="F347" s="25"/>
      <c r="G347" s="25"/>
      <c r="H347" s="25"/>
      <c r="I347" s="22">
        <v>0</v>
      </c>
      <c r="J347" s="22">
        <v>0</v>
      </c>
    </row>
    <row r="348" spans="1:10" x14ac:dyDescent="0.25">
      <c r="A348" s="17">
        <v>224</v>
      </c>
      <c r="B348" s="10">
        <v>1585782484</v>
      </c>
      <c r="C348" s="10" t="s">
        <v>9</v>
      </c>
      <c r="D348" s="18" t="s">
        <v>51</v>
      </c>
      <c r="E348" s="20">
        <v>50</v>
      </c>
      <c r="F348" s="25">
        <v>390.42</v>
      </c>
      <c r="G348" s="25">
        <f>E348*F348</f>
        <v>19521</v>
      </c>
      <c r="H348" s="25"/>
      <c r="I348" s="22">
        <v>19521</v>
      </c>
      <c r="J348" s="22">
        <v>19521</v>
      </c>
    </row>
    <row r="349" spans="1:10" x14ac:dyDescent="0.25">
      <c r="A349" s="17">
        <v>225</v>
      </c>
      <c r="B349" s="10">
        <v>1585782494</v>
      </c>
      <c r="C349" s="10" t="s">
        <v>2</v>
      </c>
      <c r="D349" s="18" t="s">
        <v>52</v>
      </c>
      <c r="E349" s="20">
        <v>50</v>
      </c>
      <c r="F349" s="25">
        <v>312.26</v>
      </c>
      <c r="G349" s="25">
        <f>E349*F349</f>
        <v>15613</v>
      </c>
      <c r="H349" s="25"/>
      <c r="I349" s="22">
        <v>15613</v>
      </c>
      <c r="J349" s="22">
        <v>15613</v>
      </c>
    </row>
    <row r="350" spans="1:10" x14ac:dyDescent="0.25">
      <c r="A350" s="28"/>
      <c r="B350" s="12"/>
      <c r="C350" s="12"/>
      <c r="D350" s="29"/>
      <c r="E350" s="28"/>
      <c r="F350" s="28"/>
      <c r="G350" s="33">
        <f>+SUM(G329:G349)</f>
        <v>242273.5</v>
      </c>
      <c r="H350" s="33">
        <v>17000</v>
      </c>
      <c r="I350" s="33">
        <f t="shared" ref="H350:J350" si="40">+SUM(I329:I349)</f>
        <v>242273.5</v>
      </c>
      <c r="J350" s="33">
        <f t="shared" si="40"/>
        <v>225273.5</v>
      </c>
    </row>
    <row r="351" spans="1:10" ht="13.5" customHeight="1" x14ac:dyDescent="0.25">
      <c r="A351" s="28"/>
      <c r="B351" s="12"/>
      <c r="C351" s="12"/>
      <c r="D351" s="29"/>
      <c r="E351" s="28"/>
      <c r="F351" s="28"/>
      <c r="G351" s="33"/>
      <c r="H351" s="33"/>
      <c r="I351" s="33"/>
      <c r="J351" s="33"/>
    </row>
    <row r="352" spans="1:10" x14ac:dyDescent="0.25">
      <c r="A352" s="28"/>
      <c r="B352" s="12"/>
      <c r="C352" s="12"/>
      <c r="D352" s="29"/>
      <c r="E352" s="28"/>
      <c r="F352" s="28"/>
      <c r="G352" s="33"/>
      <c r="H352" s="33"/>
      <c r="I352" s="33"/>
      <c r="J352" s="33"/>
    </row>
    <row r="353" spans="1:10" x14ac:dyDescent="0.25">
      <c r="A353" s="111" t="s">
        <v>153</v>
      </c>
      <c r="B353" s="112"/>
      <c r="C353" s="112"/>
      <c r="D353" s="112"/>
      <c r="E353" s="112"/>
      <c r="F353" s="112"/>
      <c r="G353" s="112"/>
      <c r="H353" s="112"/>
      <c r="I353" s="112"/>
      <c r="J353" s="113"/>
    </row>
    <row r="354" spans="1:10" ht="22.5" x14ac:dyDescent="0.25">
      <c r="A354" s="13" t="s">
        <v>42</v>
      </c>
      <c r="B354" s="13" t="s">
        <v>210</v>
      </c>
      <c r="C354" s="97" t="s">
        <v>11</v>
      </c>
      <c r="D354" s="13" t="s">
        <v>48</v>
      </c>
      <c r="E354" s="13" t="s">
        <v>18</v>
      </c>
      <c r="F354" s="13" t="s">
        <v>13</v>
      </c>
      <c r="G354" s="13" t="s">
        <v>12</v>
      </c>
      <c r="H354" s="13" t="s">
        <v>364</v>
      </c>
      <c r="I354" s="13" t="s">
        <v>46</v>
      </c>
      <c r="J354" s="13" t="s">
        <v>47</v>
      </c>
    </row>
    <row r="355" spans="1:10" x14ac:dyDescent="0.25">
      <c r="A355" s="17">
        <v>226</v>
      </c>
      <c r="B355" s="10">
        <v>1555177834</v>
      </c>
      <c r="C355" s="10" t="s">
        <v>349</v>
      </c>
      <c r="D355" s="18" t="s">
        <v>101</v>
      </c>
      <c r="E355" s="20">
        <v>47.93</v>
      </c>
      <c r="F355" s="25">
        <v>312.26</v>
      </c>
      <c r="G355" s="25">
        <f>E355*F355</f>
        <v>14966.621799999999</v>
      </c>
      <c r="H355" s="25"/>
      <c r="I355" s="22">
        <v>14966.621799999999</v>
      </c>
      <c r="J355" s="22">
        <v>14966.621799999999</v>
      </c>
    </row>
    <row r="356" spans="1:10" x14ac:dyDescent="0.25">
      <c r="A356" s="17">
        <v>227</v>
      </c>
      <c r="B356" s="10">
        <v>1524349702</v>
      </c>
      <c r="C356" s="10" t="s">
        <v>307</v>
      </c>
      <c r="D356" s="18" t="s">
        <v>50</v>
      </c>
      <c r="E356" s="20">
        <v>50</v>
      </c>
      <c r="F356" s="21">
        <v>263.56</v>
      </c>
      <c r="G356" s="21">
        <f>E356*F356</f>
        <v>13178</v>
      </c>
      <c r="H356" s="21"/>
      <c r="I356" s="22">
        <v>13178</v>
      </c>
      <c r="J356" s="22">
        <v>13178</v>
      </c>
    </row>
    <row r="357" spans="1:10" x14ac:dyDescent="0.25">
      <c r="A357" s="17">
        <v>228</v>
      </c>
      <c r="B357" s="10"/>
      <c r="C357" s="10" t="s">
        <v>308</v>
      </c>
      <c r="D357" s="18" t="s">
        <v>56</v>
      </c>
      <c r="E357" s="20"/>
      <c r="F357" s="34"/>
      <c r="G357" s="25"/>
      <c r="H357" s="25"/>
      <c r="I357" s="22">
        <v>0</v>
      </c>
      <c r="J357" s="22">
        <v>0</v>
      </c>
    </row>
    <row r="358" spans="1:10" x14ac:dyDescent="0.25">
      <c r="A358" s="17">
        <v>229</v>
      </c>
      <c r="B358" s="10">
        <v>1585782514</v>
      </c>
      <c r="C358" s="10" t="s">
        <v>354</v>
      </c>
      <c r="D358" s="18" t="s">
        <v>70</v>
      </c>
      <c r="E358" s="20">
        <v>50</v>
      </c>
      <c r="F358" s="34">
        <v>214.1</v>
      </c>
      <c r="G358" s="25">
        <f>E358*F358</f>
        <v>10705</v>
      </c>
      <c r="H358" s="25"/>
      <c r="I358" s="22">
        <v>10705</v>
      </c>
      <c r="J358" s="22">
        <v>10705</v>
      </c>
    </row>
    <row r="359" spans="1:10" x14ac:dyDescent="0.25">
      <c r="A359" s="17">
        <v>230</v>
      </c>
      <c r="B359" s="10">
        <v>1586243595</v>
      </c>
      <c r="C359" s="10" t="s">
        <v>179</v>
      </c>
      <c r="D359" s="18" t="s">
        <v>70</v>
      </c>
      <c r="E359" s="20">
        <v>50</v>
      </c>
      <c r="F359" s="34">
        <v>263.56</v>
      </c>
      <c r="G359" s="25">
        <f>E359*F359</f>
        <v>13178</v>
      </c>
      <c r="H359" s="25"/>
      <c r="I359" s="22">
        <v>13178</v>
      </c>
      <c r="J359" s="22">
        <v>13178</v>
      </c>
    </row>
    <row r="360" spans="1:10" x14ac:dyDescent="0.25">
      <c r="A360" s="17">
        <v>231</v>
      </c>
      <c r="B360" s="10"/>
      <c r="C360" s="10" t="s">
        <v>177</v>
      </c>
      <c r="D360" s="18" t="s">
        <v>70</v>
      </c>
      <c r="E360" s="20"/>
      <c r="F360" s="34"/>
      <c r="G360" s="25"/>
      <c r="H360" s="25"/>
      <c r="I360" s="22">
        <v>0</v>
      </c>
      <c r="J360" s="22">
        <v>0</v>
      </c>
    </row>
    <row r="361" spans="1:10" x14ac:dyDescent="0.2">
      <c r="A361" s="17">
        <v>232</v>
      </c>
      <c r="B361" s="10">
        <v>1585782531</v>
      </c>
      <c r="C361" s="103" t="s">
        <v>171</v>
      </c>
      <c r="D361" s="18" t="s">
        <v>220</v>
      </c>
      <c r="E361" s="20">
        <v>50</v>
      </c>
      <c r="F361" s="34">
        <v>414.83</v>
      </c>
      <c r="G361" s="25">
        <f>E361*F361</f>
        <v>20741.5</v>
      </c>
      <c r="H361" s="25"/>
      <c r="I361" s="22">
        <v>20741.5</v>
      </c>
      <c r="J361" s="22">
        <v>20741.5</v>
      </c>
    </row>
    <row r="362" spans="1:10" x14ac:dyDescent="0.25">
      <c r="A362" s="28"/>
      <c r="B362" s="12"/>
      <c r="C362" s="12"/>
      <c r="D362" s="29"/>
      <c r="E362" s="28"/>
      <c r="F362" s="28"/>
      <c r="G362" s="33">
        <f>+SUM(G355:G361)</f>
        <v>72769.121799999994</v>
      </c>
      <c r="H362" s="33"/>
      <c r="I362" s="33">
        <f t="shared" ref="I362:J362" si="41">+SUM(I355:I361)</f>
        <v>72769.121799999994</v>
      </c>
      <c r="J362" s="33">
        <f t="shared" si="41"/>
        <v>72769.121799999994</v>
      </c>
    </row>
    <row r="363" spans="1:10" x14ac:dyDescent="0.25">
      <c r="A363" s="28"/>
      <c r="B363" s="12"/>
      <c r="C363" s="12"/>
      <c r="D363" s="29"/>
      <c r="E363" s="28"/>
      <c r="F363" s="28"/>
      <c r="G363" s="33"/>
      <c r="H363" s="33"/>
      <c r="I363" s="33"/>
      <c r="J363" s="33"/>
    </row>
    <row r="364" spans="1:10" x14ac:dyDescent="0.25">
      <c r="A364" s="28"/>
      <c r="B364" s="12"/>
      <c r="C364" s="12"/>
      <c r="D364" s="29"/>
      <c r="E364" s="28"/>
      <c r="F364" s="28"/>
      <c r="G364" s="33"/>
      <c r="H364" s="33"/>
      <c r="I364" s="33"/>
      <c r="J364" s="33"/>
    </row>
    <row r="365" spans="1:10" x14ac:dyDescent="0.25">
      <c r="A365" s="111" t="s">
        <v>154</v>
      </c>
      <c r="B365" s="112"/>
      <c r="C365" s="112"/>
      <c r="D365" s="112"/>
      <c r="E365" s="112"/>
      <c r="F365" s="112"/>
      <c r="G365" s="112"/>
      <c r="H365" s="112"/>
      <c r="I365" s="112"/>
      <c r="J365" s="113"/>
    </row>
    <row r="366" spans="1:10" ht="22.5" x14ac:dyDescent="0.25">
      <c r="A366" s="13" t="s">
        <v>42</v>
      </c>
      <c r="B366" s="13" t="s">
        <v>210</v>
      </c>
      <c r="C366" s="97" t="s">
        <v>11</v>
      </c>
      <c r="D366" s="13" t="s">
        <v>48</v>
      </c>
      <c r="E366" s="13" t="s">
        <v>18</v>
      </c>
      <c r="F366" s="13" t="s">
        <v>13</v>
      </c>
      <c r="G366" s="13" t="s">
        <v>12</v>
      </c>
      <c r="H366" s="13" t="s">
        <v>364</v>
      </c>
      <c r="I366" s="13" t="s">
        <v>46</v>
      </c>
      <c r="J366" s="13" t="s">
        <v>47</v>
      </c>
    </row>
    <row r="367" spans="1:10" x14ac:dyDescent="0.25">
      <c r="A367" s="17">
        <v>233</v>
      </c>
      <c r="B367" s="10">
        <v>1580578751</v>
      </c>
      <c r="C367" s="10" t="s">
        <v>310</v>
      </c>
      <c r="D367" s="18" t="s">
        <v>101</v>
      </c>
      <c r="E367" s="20">
        <v>50</v>
      </c>
      <c r="F367" s="25">
        <v>312.26</v>
      </c>
      <c r="G367" s="25">
        <f>E367*F367</f>
        <v>15613</v>
      </c>
      <c r="H367" s="25"/>
      <c r="I367" s="22">
        <v>15613</v>
      </c>
      <c r="J367" s="22">
        <v>15613</v>
      </c>
    </row>
    <row r="368" spans="1:10" x14ac:dyDescent="0.25">
      <c r="A368" s="17">
        <v>234</v>
      </c>
      <c r="B368" s="10"/>
      <c r="C368" s="10" t="s">
        <v>177</v>
      </c>
      <c r="D368" s="18" t="s">
        <v>70</v>
      </c>
      <c r="E368" s="34"/>
      <c r="F368" s="34"/>
      <c r="G368" s="25"/>
      <c r="H368" s="25"/>
      <c r="I368" s="22">
        <v>0</v>
      </c>
      <c r="J368" s="22">
        <v>0</v>
      </c>
    </row>
    <row r="369" spans="1:10" x14ac:dyDescent="0.25">
      <c r="A369" s="17">
        <v>235</v>
      </c>
      <c r="B369" s="10">
        <v>1585782565</v>
      </c>
      <c r="C369" s="10" t="s">
        <v>188</v>
      </c>
      <c r="D369" s="18" t="s">
        <v>50</v>
      </c>
      <c r="E369" s="20">
        <v>50</v>
      </c>
      <c r="F369" s="21">
        <v>263.56</v>
      </c>
      <c r="G369" s="25">
        <f>E369*F369</f>
        <v>13178</v>
      </c>
      <c r="H369" s="25"/>
      <c r="I369" s="22">
        <v>13178</v>
      </c>
      <c r="J369" s="22">
        <v>13178</v>
      </c>
    </row>
    <row r="370" spans="1:10" x14ac:dyDescent="0.25">
      <c r="A370" s="78"/>
      <c r="B370" s="79"/>
      <c r="C370" s="12"/>
      <c r="D370" s="29"/>
      <c r="E370" s="31"/>
      <c r="F370" s="31"/>
      <c r="G370" s="35">
        <f>+SUM(G367:G369)</f>
        <v>28791</v>
      </c>
      <c r="H370" s="35"/>
      <c r="I370" s="35">
        <f t="shared" ref="I370:J370" si="42">+SUM(I367:I369)</f>
        <v>28791</v>
      </c>
      <c r="J370" s="35">
        <f t="shared" si="42"/>
        <v>28791</v>
      </c>
    </row>
    <row r="371" spans="1:10" ht="13.9" customHeight="1" x14ac:dyDescent="0.25">
      <c r="A371" s="78"/>
      <c r="B371" s="79"/>
      <c r="C371" s="12"/>
      <c r="D371" s="29"/>
      <c r="E371" s="31"/>
      <c r="F371" s="31"/>
      <c r="G371" s="35"/>
      <c r="H371" s="35"/>
      <c r="I371" s="35"/>
      <c r="J371" s="35"/>
    </row>
    <row r="372" spans="1:10" x14ac:dyDescent="0.25">
      <c r="A372" s="78"/>
      <c r="B372" s="79"/>
      <c r="C372" s="12"/>
      <c r="D372" s="29"/>
      <c r="E372" s="31"/>
      <c r="F372" s="31"/>
      <c r="G372" s="35"/>
      <c r="H372" s="35"/>
      <c r="I372" s="33"/>
      <c r="J372" s="33"/>
    </row>
    <row r="373" spans="1:10" x14ac:dyDescent="0.25">
      <c r="A373" s="111" t="s">
        <v>155</v>
      </c>
      <c r="B373" s="112"/>
      <c r="C373" s="112"/>
      <c r="D373" s="112"/>
      <c r="E373" s="112"/>
      <c r="F373" s="112"/>
      <c r="G373" s="112"/>
      <c r="H373" s="112"/>
      <c r="I373" s="112"/>
      <c r="J373" s="113"/>
    </row>
    <row r="374" spans="1:10" ht="22.5" x14ac:dyDescent="0.25">
      <c r="A374" s="13" t="s">
        <v>42</v>
      </c>
      <c r="B374" s="13" t="s">
        <v>210</v>
      </c>
      <c r="C374" s="97" t="s">
        <v>11</v>
      </c>
      <c r="D374" s="13" t="s">
        <v>48</v>
      </c>
      <c r="E374" s="13" t="s">
        <v>18</v>
      </c>
      <c r="F374" s="13" t="s">
        <v>13</v>
      </c>
      <c r="G374" s="13" t="s">
        <v>12</v>
      </c>
      <c r="H374" s="13" t="s">
        <v>364</v>
      </c>
      <c r="I374" s="13" t="s">
        <v>46</v>
      </c>
      <c r="J374" s="13" t="s">
        <v>47</v>
      </c>
    </row>
    <row r="375" spans="1:10" x14ac:dyDescent="0.25">
      <c r="A375" s="17">
        <v>236</v>
      </c>
      <c r="B375" s="10">
        <v>1579851361</v>
      </c>
      <c r="C375" s="10" t="s">
        <v>311</v>
      </c>
      <c r="D375" s="18" t="s">
        <v>101</v>
      </c>
      <c r="E375" s="20">
        <v>50</v>
      </c>
      <c r="F375" s="25">
        <v>312.26</v>
      </c>
      <c r="G375" s="25">
        <f>E375*F375</f>
        <v>15613</v>
      </c>
      <c r="H375" s="25"/>
      <c r="I375" s="22">
        <v>15613</v>
      </c>
      <c r="J375" s="22">
        <v>15613</v>
      </c>
    </row>
    <row r="376" spans="1:10" x14ac:dyDescent="0.25">
      <c r="A376" s="17">
        <v>237</v>
      </c>
      <c r="B376" s="10">
        <v>1560231269</v>
      </c>
      <c r="C376" s="10" t="s">
        <v>312</v>
      </c>
      <c r="D376" s="18" t="s">
        <v>50</v>
      </c>
      <c r="E376" s="20">
        <v>50</v>
      </c>
      <c r="F376" s="21">
        <v>263.56</v>
      </c>
      <c r="G376" s="21">
        <f>E376*F376</f>
        <v>13178</v>
      </c>
      <c r="H376" s="21"/>
      <c r="I376" s="22">
        <v>13178</v>
      </c>
      <c r="J376" s="22">
        <v>13178</v>
      </c>
    </row>
    <row r="377" spans="1:10" x14ac:dyDescent="0.25">
      <c r="A377" s="17">
        <v>238</v>
      </c>
      <c r="B377" s="10">
        <v>1582278169</v>
      </c>
      <c r="C377" s="10" t="s">
        <v>324</v>
      </c>
      <c r="D377" s="49" t="s">
        <v>190</v>
      </c>
      <c r="E377" s="20">
        <v>50</v>
      </c>
      <c r="F377" s="25">
        <v>214.1</v>
      </c>
      <c r="G377" s="25">
        <f>E377*F377</f>
        <v>10705</v>
      </c>
      <c r="H377" s="25"/>
      <c r="I377" s="22">
        <v>10705</v>
      </c>
      <c r="J377" s="22">
        <v>10705</v>
      </c>
    </row>
    <row r="378" spans="1:10" x14ac:dyDescent="0.25">
      <c r="A378" s="17">
        <v>239</v>
      </c>
      <c r="B378" s="10">
        <v>1585781381</v>
      </c>
      <c r="C378" s="10" t="s">
        <v>214</v>
      </c>
      <c r="D378" s="18" t="s">
        <v>220</v>
      </c>
      <c r="E378" s="20">
        <v>50</v>
      </c>
      <c r="F378" s="25">
        <v>263.56</v>
      </c>
      <c r="G378" s="25">
        <f>E378*F378</f>
        <v>13178</v>
      </c>
      <c r="H378" s="25"/>
      <c r="I378" s="22">
        <v>13178</v>
      </c>
      <c r="J378" s="22">
        <v>13178</v>
      </c>
    </row>
    <row r="379" spans="1:10" x14ac:dyDescent="0.25">
      <c r="A379" s="17">
        <v>240</v>
      </c>
      <c r="B379" s="10">
        <v>1585782590</v>
      </c>
      <c r="C379" s="48" t="s">
        <v>118</v>
      </c>
      <c r="D379" s="49" t="s">
        <v>70</v>
      </c>
      <c r="E379" s="20">
        <v>50</v>
      </c>
      <c r="F379" s="25">
        <v>214.1</v>
      </c>
      <c r="G379" s="25">
        <f>E379*F379</f>
        <v>10705</v>
      </c>
      <c r="H379" s="25"/>
      <c r="I379" s="22">
        <v>10705</v>
      </c>
      <c r="J379" s="22">
        <v>10705</v>
      </c>
    </row>
    <row r="380" spans="1:10" x14ac:dyDescent="0.25">
      <c r="A380" s="28"/>
      <c r="B380" s="12"/>
      <c r="C380" s="51"/>
      <c r="D380" s="50"/>
      <c r="E380" s="31"/>
      <c r="F380" s="31"/>
      <c r="G380" s="35">
        <f>+SUM(G375:G379)</f>
        <v>63379</v>
      </c>
      <c r="H380" s="35"/>
      <c r="I380" s="35">
        <f t="shared" ref="I380:J380" si="43">+SUM(I375:I379)</f>
        <v>63379</v>
      </c>
      <c r="J380" s="35">
        <f t="shared" si="43"/>
        <v>63379</v>
      </c>
    </row>
    <row r="381" spans="1:10" x14ac:dyDescent="0.25">
      <c r="A381" s="28"/>
      <c r="B381" s="12"/>
      <c r="C381" s="51"/>
      <c r="D381" s="50"/>
      <c r="E381" s="31"/>
      <c r="F381" s="31"/>
      <c r="G381" s="35"/>
      <c r="H381" s="35"/>
      <c r="I381" s="35"/>
      <c r="J381" s="35"/>
    </row>
    <row r="382" spans="1:10" x14ac:dyDescent="0.25">
      <c r="A382" s="28"/>
      <c r="B382" s="12"/>
      <c r="C382" s="51"/>
      <c r="D382" s="50"/>
      <c r="E382" s="31"/>
      <c r="F382" s="31"/>
      <c r="G382" s="35"/>
      <c r="H382" s="35"/>
      <c r="I382" s="33"/>
      <c r="J382" s="33"/>
    </row>
    <row r="383" spans="1:10" x14ac:dyDescent="0.25">
      <c r="A383" s="111" t="s">
        <v>156</v>
      </c>
      <c r="B383" s="112"/>
      <c r="C383" s="112"/>
      <c r="D383" s="112"/>
      <c r="E383" s="112"/>
      <c r="F383" s="112"/>
      <c r="G383" s="112"/>
      <c r="H383" s="112"/>
      <c r="I383" s="112"/>
      <c r="J383" s="113"/>
    </row>
    <row r="384" spans="1:10" ht="22.5" x14ac:dyDescent="0.25">
      <c r="A384" s="13" t="s">
        <v>42</v>
      </c>
      <c r="B384" s="13" t="s">
        <v>210</v>
      </c>
      <c r="C384" s="97" t="s">
        <v>11</v>
      </c>
      <c r="D384" s="13" t="s">
        <v>48</v>
      </c>
      <c r="E384" s="13" t="s">
        <v>18</v>
      </c>
      <c r="F384" s="13" t="s">
        <v>13</v>
      </c>
      <c r="G384" s="13" t="s">
        <v>12</v>
      </c>
      <c r="H384" s="13" t="s">
        <v>364</v>
      </c>
      <c r="I384" s="13" t="s">
        <v>46</v>
      </c>
      <c r="J384" s="13" t="s">
        <v>47</v>
      </c>
    </row>
    <row r="385" spans="1:10" x14ac:dyDescent="0.25">
      <c r="A385" s="17">
        <v>241</v>
      </c>
      <c r="B385" s="16">
        <v>1579851353</v>
      </c>
      <c r="C385" s="83" t="s">
        <v>309</v>
      </c>
      <c r="D385" s="18" t="s">
        <v>101</v>
      </c>
      <c r="E385" s="20">
        <v>50</v>
      </c>
      <c r="F385" s="25">
        <v>312.26</v>
      </c>
      <c r="G385" s="25">
        <f>E385*F385</f>
        <v>15613</v>
      </c>
      <c r="H385" s="25"/>
      <c r="I385" s="22">
        <v>15613</v>
      </c>
      <c r="J385" s="22">
        <v>15613</v>
      </c>
    </row>
    <row r="386" spans="1:10" ht="12.6" customHeight="1" x14ac:dyDescent="0.25">
      <c r="A386" s="17">
        <v>242</v>
      </c>
      <c r="B386" s="10">
        <v>1585782612</v>
      </c>
      <c r="C386" s="10" t="s">
        <v>110</v>
      </c>
      <c r="D386" s="18" t="s">
        <v>50</v>
      </c>
      <c r="E386" s="20">
        <v>50</v>
      </c>
      <c r="F386" s="21">
        <v>263.56</v>
      </c>
      <c r="G386" s="21">
        <f>E386*F386</f>
        <v>13178</v>
      </c>
      <c r="H386" s="21"/>
      <c r="I386" s="22">
        <v>13178</v>
      </c>
      <c r="J386" s="22">
        <v>13178</v>
      </c>
    </row>
    <row r="387" spans="1:10" x14ac:dyDescent="0.25">
      <c r="A387" s="17">
        <v>243</v>
      </c>
      <c r="B387" s="10">
        <v>1581444910</v>
      </c>
      <c r="C387" s="10" t="s">
        <v>323</v>
      </c>
      <c r="D387" s="18" t="s">
        <v>50</v>
      </c>
      <c r="E387" s="20">
        <v>50</v>
      </c>
      <c r="F387" s="25">
        <v>263.56</v>
      </c>
      <c r="G387" s="25">
        <f>E387*F387</f>
        <v>13178</v>
      </c>
      <c r="H387" s="25"/>
      <c r="I387" s="22">
        <v>13178</v>
      </c>
      <c r="J387" s="22">
        <v>13178</v>
      </c>
    </row>
    <row r="388" spans="1:10" x14ac:dyDescent="0.25">
      <c r="A388" s="17">
        <v>244</v>
      </c>
      <c r="B388" s="10"/>
      <c r="C388" s="10" t="s">
        <v>177</v>
      </c>
      <c r="D388" s="18" t="s">
        <v>249</v>
      </c>
      <c r="E388" s="17"/>
      <c r="F388" s="34"/>
      <c r="G388" s="25"/>
      <c r="H388" s="25"/>
      <c r="I388" s="22">
        <v>0</v>
      </c>
      <c r="J388" s="22">
        <v>0</v>
      </c>
    </row>
    <row r="389" spans="1:10" x14ac:dyDescent="0.25">
      <c r="A389" s="28"/>
      <c r="B389" s="12"/>
      <c r="C389" s="12"/>
      <c r="D389" s="29"/>
      <c r="E389" s="28"/>
      <c r="F389" s="28"/>
      <c r="G389" s="33">
        <f>+SUM(G385:G388)</f>
        <v>41969</v>
      </c>
      <c r="H389" s="33"/>
      <c r="I389" s="33">
        <f t="shared" ref="I389:J389" si="44">+SUM(I385:I388)</f>
        <v>41969</v>
      </c>
      <c r="J389" s="33">
        <f t="shared" si="44"/>
        <v>41969</v>
      </c>
    </row>
    <row r="390" spans="1:10" x14ac:dyDescent="0.25">
      <c r="A390" s="28"/>
      <c r="B390" s="12"/>
      <c r="C390" s="12"/>
      <c r="D390" s="29"/>
      <c r="E390" s="28"/>
      <c r="F390" s="28"/>
      <c r="G390" s="33"/>
      <c r="H390" s="33"/>
      <c r="I390" s="33"/>
      <c r="J390" s="33"/>
    </row>
    <row r="391" spans="1:10" x14ac:dyDescent="0.25">
      <c r="A391" s="28"/>
      <c r="B391" s="12"/>
      <c r="C391" s="12"/>
      <c r="D391" s="29"/>
      <c r="E391" s="28"/>
      <c r="F391" s="28"/>
      <c r="G391" s="33"/>
      <c r="H391" s="33"/>
      <c r="I391" s="33"/>
      <c r="J391" s="33"/>
    </row>
    <row r="392" spans="1:10" x14ac:dyDescent="0.25">
      <c r="A392" s="111" t="s">
        <v>157</v>
      </c>
      <c r="B392" s="112"/>
      <c r="C392" s="112"/>
      <c r="D392" s="112"/>
      <c r="E392" s="112"/>
      <c r="F392" s="112"/>
      <c r="G392" s="112"/>
      <c r="H392" s="112"/>
      <c r="I392" s="112"/>
      <c r="J392" s="113"/>
    </row>
    <row r="393" spans="1:10" ht="22.5" x14ac:dyDescent="0.25">
      <c r="A393" s="13" t="s">
        <v>42</v>
      </c>
      <c r="B393" s="13" t="s">
        <v>210</v>
      </c>
      <c r="C393" s="97" t="s">
        <v>11</v>
      </c>
      <c r="D393" s="13" t="s">
        <v>48</v>
      </c>
      <c r="E393" s="13" t="s">
        <v>18</v>
      </c>
      <c r="F393" s="13" t="s">
        <v>13</v>
      </c>
      <c r="G393" s="13" t="s">
        <v>12</v>
      </c>
      <c r="H393" s="13" t="s">
        <v>364</v>
      </c>
      <c r="I393" s="13" t="s">
        <v>46</v>
      </c>
      <c r="J393" s="13" t="s">
        <v>47</v>
      </c>
    </row>
    <row r="394" spans="1:10" x14ac:dyDescent="0.25">
      <c r="A394" s="17">
        <v>245</v>
      </c>
      <c r="B394" s="10">
        <v>1541442985</v>
      </c>
      <c r="C394" s="10" t="s">
        <v>306</v>
      </c>
      <c r="D394" s="18" t="s">
        <v>101</v>
      </c>
      <c r="E394" s="20">
        <v>50</v>
      </c>
      <c r="F394" s="25">
        <v>312.26</v>
      </c>
      <c r="G394" s="25">
        <f>E394*F394</f>
        <v>15613</v>
      </c>
      <c r="H394" s="25"/>
      <c r="I394" s="22">
        <v>15613</v>
      </c>
      <c r="J394" s="22">
        <v>15613</v>
      </c>
    </row>
    <row r="395" spans="1:10" x14ac:dyDescent="0.25">
      <c r="A395" s="17">
        <v>246</v>
      </c>
      <c r="B395" s="10">
        <v>1585782646</v>
      </c>
      <c r="C395" s="10" t="s">
        <v>180</v>
      </c>
      <c r="D395" s="18" t="s">
        <v>50</v>
      </c>
      <c r="E395" s="20">
        <v>50</v>
      </c>
      <c r="F395" s="25">
        <v>263.56</v>
      </c>
      <c r="G395" s="25">
        <f t="shared" ref="G395:G400" si="45">E395*F395</f>
        <v>13178</v>
      </c>
      <c r="H395" s="25"/>
      <c r="I395" s="22">
        <v>13178</v>
      </c>
      <c r="J395" s="22">
        <v>13178</v>
      </c>
    </row>
    <row r="396" spans="1:10" x14ac:dyDescent="0.25">
      <c r="A396" s="17">
        <v>247</v>
      </c>
      <c r="B396" s="10">
        <v>1585782654</v>
      </c>
      <c r="C396" s="10" t="s">
        <v>342</v>
      </c>
      <c r="D396" s="18" t="s">
        <v>70</v>
      </c>
      <c r="E396" s="20">
        <v>50</v>
      </c>
      <c r="F396" s="25">
        <v>207.03</v>
      </c>
      <c r="G396" s="25">
        <f t="shared" si="45"/>
        <v>10351.5</v>
      </c>
      <c r="H396" s="25"/>
      <c r="I396" s="22">
        <v>10351.5</v>
      </c>
      <c r="J396" s="22">
        <v>10351.5</v>
      </c>
    </row>
    <row r="397" spans="1:10" x14ac:dyDescent="0.25">
      <c r="A397" s="17">
        <v>248</v>
      </c>
      <c r="B397" s="10">
        <v>1585782664</v>
      </c>
      <c r="C397" s="10" t="s">
        <v>196</v>
      </c>
      <c r="D397" s="18" t="s">
        <v>197</v>
      </c>
      <c r="E397" s="20">
        <v>50</v>
      </c>
      <c r="F397" s="25">
        <v>207.03</v>
      </c>
      <c r="G397" s="25">
        <f t="shared" si="45"/>
        <v>10351.5</v>
      </c>
      <c r="H397" s="25"/>
      <c r="I397" s="22">
        <v>10351.5</v>
      </c>
      <c r="J397" s="22">
        <v>10351.5</v>
      </c>
    </row>
    <row r="398" spans="1:10" x14ac:dyDescent="0.25">
      <c r="A398" s="17">
        <v>249</v>
      </c>
      <c r="B398" s="10">
        <v>1516390045</v>
      </c>
      <c r="C398" s="10" t="s">
        <v>235</v>
      </c>
      <c r="D398" s="18" t="s">
        <v>127</v>
      </c>
      <c r="E398" s="20">
        <v>50</v>
      </c>
      <c r="F398" s="25">
        <v>207.03</v>
      </c>
      <c r="G398" s="25">
        <f t="shared" si="45"/>
        <v>10351.5</v>
      </c>
      <c r="H398" s="25"/>
      <c r="I398" s="22">
        <v>10351.5</v>
      </c>
      <c r="J398" s="22">
        <v>10351.5</v>
      </c>
    </row>
    <row r="399" spans="1:10" x14ac:dyDescent="0.25">
      <c r="A399" s="17">
        <v>250</v>
      </c>
      <c r="B399" s="10">
        <v>1576968178</v>
      </c>
      <c r="C399" s="10" t="s">
        <v>305</v>
      </c>
      <c r="D399" s="18" t="s">
        <v>102</v>
      </c>
      <c r="E399" s="20">
        <v>50</v>
      </c>
      <c r="F399" s="25">
        <v>207.03</v>
      </c>
      <c r="G399" s="25">
        <f>E399*F399</f>
        <v>10351.5</v>
      </c>
      <c r="H399" s="25"/>
      <c r="I399" s="22">
        <v>10351.5</v>
      </c>
      <c r="J399" s="22">
        <v>10351.5</v>
      </c>
    </row>
    <row r="400" spans="1:10" x14ac:dyDescent="0.25">
      <c r="A400" s="17">
        <v>251</v>
      </c>
      <c r="B400" s="10">
        <v>1524543642</v>
      </c>
      <c r="C400" s="10" t="s">
        <v>240</v>
      </c>
      <c r="D400" s="18" t="s">
        <v>241</v>
      </c>
      <c r="E400" s="20">
        <v>50</v>
      </c>
      <c r="F400" s="25">
        <v>207.03</v>
      </c>
      <c r="G400" s="25">
        <f t="shared" si="45"/>
        <v>10351.5</v>
      </c>
      <c r="H400" s="25"/>
      <c r="I400" s="22">
        <v>10351.5</v>
      </c>
      <c r="J400" s="22">
        <v>10351.5</v>
      </c>
    </row>
    <row r="401" spans="1:10" x14ac:dyDescent="0.25">
      <c r="A401" s="28"/>
      <c r="B401" s="12"/>
      <c r="C401" s="12"/>
      <c r="D401" s="29"/>
      <c r="E401" s="31"/>
      <c r="F401" s="31"/>
      <c r="G401" s="35">
        <f>+SUM(G394:G400)</f>
        <v>80548.5</v>
      </c>
      <c r="H401" s="35"/>
      <c r="I401" s="35">
        <f t="shared" ref="I401:J401" si="46">+SUM(I394:I400)</f>
        <v>80548.5</v>
      </c>
      <c r="J401" s="35">
        <f t="shared" si="46"/>
        <v>80548.5</v>
      </c>
    </row>
    <row r="402" spans="1:10" x14ac:dyDescent="0.25">
      <c r="A402" s="28"/>
      <c r="B402" s="12"/>
      <c r="C402" s="12"/>
      <c r="D402" s="29"/>
      <c r="E402" s="31"/>
      <c r="F402" s="31"/>
      <c r="G402" s="35"/>
      <c r="H402" s="35"/>
      <c r="I402" s="35"/>
      <c r="J402" s="35"/>
    </row>
    <row r="403" spans="1:10" x14ac:dyDescent="0.25">
      <c r="A403" s="28"/>
      <c r="B403" s="12"/>
      <c r="C403" s="12"/>
      <c r="D403" s="29"/>
      <c r="E403" s="31"/>
      <c r="F403" s="31"/>
      <c r="G403" s="35"/>
      <c r="H403" s="35"/>
      <c r="I403" s="35"/>
      <c r="J403" s="35"/>
    </row>
    <row r="404" spans="1:10" x14ac:dyDescent="0.25">
      <c r="A404" s="111" t="s">
        <v>201</v>
      </c>
      <c r="B404" s="112"/>
      <c r="C404" s="112"/>
      <c r="D404" s="112"/>
      <c r="E404" s="112"/>
      <c r="F404" s="112"/>
      <c r="G404" s="112"/>
      <c r="H404" s="112"/>
      <c r="I404" s="112"/>
      <c r="J404" s="113"/>
    </row>
    <row r="405" spans="1:10" ht="22.5" x14ac:dyDescent="0.25">
      <c r="A405" s="13" t="s">
        <v>42</v>
      </c>
      <c r="B405" s="13" t="s">
        <v>210</v>
      </c>
      <c r="C405" s="97" t="s">
        <v>11</v>
      </c>
      <c r="D405" s="13" t="s">
        <v>48</v>
      </c>
      <c r="E405" s="13" t="s">
        <v>18</v>
      </c>
      <c r="F405" s="13" t="s">
        <v>13</v>
      </c>
      <c r="G405" s="13" t="s">
        <v>12</v>
      </c>
      <c r="H405" s="13" t="s">
        <v>364</v>
      </c>
      <c r="I405" s="13" t="s">
        <v>46</v>
      </c>
      <c r="J405" s="13" t="s">
        <v>47</v>
      </c>
    </row>
    <row r="406" spans="1:10" x14ac:dyDescent="0.25">
      <c r="A406" s="17">
        <v>252</v>
      </c>
      <c r="B406" s="10">
        <v>1585782689</v>
      </c>
      <c r="C406" s="10" t="s">
        <v>19</v>
      </c>
      <c r="D406" s="18" t="s">
        <v>119</v>
      </c>
      <c r="E406" s="20">
        <v>50</v>
      </c>
      <c r="F406" s="25">
        <v>414.83</v>
      </c>
      <c r="G406" s="25">
        <f>E406*F406</f>
        <v>20741.5</v>
      </c>
      <c r="H406" s="25"/>
      <c r="I406" s="22">
        <v>20741.5</v>
      </c>
      <c r="J406" s="22">
        <v>20741.5</v>
      </c>
    </row>
    <row r="407" spans="1:10" x14ac:dyDescent="0.25">
      <c r="A407" s="52">
        <v>253</v>
      </c>
      <c r="B407" s="10">
        <v>1585782697</v>
      </c>
      <c r="C407" s="10" t="s">
        <v>160</v>
      </c>
      <c r="D407" s="47" t="s">
        <v>119</v>
      </c>
      <c r="E407" s="20">
        <v>50</v>
      </c>
      <c r="F407" s="25">
        <v>414.83</v>
      </c>
      <c r="G407" s="25">
        <f>E407*F407</f>
        <v>20741.5</v>
      </c>
      <c r="H407" s="25"/>
      <c r="I407" s="22">
        <v>20741.5</v>
      </c>
      <c r="J407" s="22">
        <v>20741.5</v>
      </c>
    </row>
    <row r="408" spans="1:10" x14ac:dyDescent="0.25">
      <c r="A408" s="28"/>
      <c r="B408" s="12"/>
      <c r="C408" s="12"/>
      <c r="D408" s="29"/>
      <c r="E408" s="31"/>
      <c r="F408" s="31"/>
      <c r="G408" s="35">
        <f>SUM(G406:G407)</f>
        <v>41483</v>
      </c>
      <c r="H408" s="35"/>
      <c r="I408" s="35">
        <f t="shared" ref="I408:J408" si="47">SUM(I406:I407)</f>
        <v>41483</v>
      </c>
      <c r="J408" s="35">
        <f t="shared" si="47"/>
        <v>41483</v>
      </c>
    </row>
    <row r="409" spans="1:10" ht="12.75" thickBot="1" x14ac:dyDescent="0.3">
      <c r="A409" s="28"/>
      <c r="B409" s="12"/>
      <c r="C409" s="12"/>
      <c r="D409" s="29"/>
      <c r="E409" s="31"/>
      <c r="F409" s="31"/>
      <c r="G409" s="35"/>
      <c r="H409" s="35"/>
      <c r="I409" s="35"/>
      <c r="J409" s="35"/>
    </row>
    <row r="410" spans="1:10" ht="12.75" thickBot="1" x14ac:dyDescent="0.3">
      <c r="A410" s="28"/>
      <c r="B410" s="12"/>
      <c r="C410" s="16"/>
      <c r="D410" s="29"/>
      <c r="E410" s="53"/>
      <c r="F410" s="53"/>
      <c r="G410" s="80">
        <f>+G408+G401+G389+G380+G370+G362+G350+G324+G311+G303+G296+G247+G234+G224+G218+G207+G191+G176+G161+G153+G144+G131+G120+G111+G103+G96+G89+G82+G62+G53+G43+G31+G19</f>
        <v>3634841.1337000001</v>
      </c>
      <c r="H410" s="80"/>
      <c r="I410" s="80">
        <f>+I408+I401+I389+I380+I370+I362+I350+I324+I311+I303+I296+I247+I234+I224+I218+I207+I191+I176+I161+I153+I144+I131+I120+I111+I103+I96+I89+I82+I62+I53+I43+I31+I19</f>
        <v>3634841.1337000001</v>
      </c>
      <c r="J410" s="80">
        <f>+J408+J401+J389+J380+J370+J362+J350+J324+J311+J303+J296+J247+J234+J224+J218+J207+J191+J176+J161+J153+J144+J131+J120+J111+J103+J96+J89+J82+J62+J53+J43+J31+J19</f>
        <v>3557758.8037</v>
      </c>
    </row>
    <row r="411" spans="1:10" s="55" customFormat="1" hidden="1" x14ac:dyDescent="0.2">
      <c r="A411" s="28"/>
      <c r="B411" s="12"/>
      <c r="C411" s="12"/>
      <c r="D411" s="29"/>
      <c r="E411" s="57"/>
      <c r="F411" s="57"/>
      <c r="G411" s="58"/>
      <c r="H411" s="58"/>
      <c r="I411" s="58"/>
      <c r="J411" s="58" t="e">
        <f>J410-#REF!-#REF!-#REF!-J335-J308-J302-J257-J213-J119</f>
        <v>#REF!</v>
      </c>
    </row>
    <row r="412" spans="1:10" s="55" customFormat="1" ht="15" hidden="1" x14ac:dyDescent="0.25">
      <c r="A412" s="56"/>
      <c r="B412" s="12"/>
      <c r="C412" s="60"/>
      <c r="D412" s="59"/>
      <c r="E412" s="61"/>
      <c r="F412" s="61"/>
      <c r="G412" s="62"/>
      <c r="H412" s="62"/>
      <c r="I412" s="62"/>
      <c r="J412" s="62"/>
    </row>
    <row r="413" spans="1:10" s="55" customFormat="1" ht="15" hidden="1" x14ac:dyDescent="0.25">
      <c r="A413" s="56"/>
      <c r="B413" s="12"/>
      <c r="C413" s="60"/>
      <c r="D413" s="59"/>
      <c r="E413" s="61"/>
      <c r="F413" s="61"/>
      <c r="G413" s="62"/>
      <c r="H413" s="62"/>
      <c r="I413" s="62"/>
      <c r="J413" s="62"/>
    </row>
    <row r="414" spans="1:10" s="55" customFormat="1" ht="15" hidden="1" x14ac:dyDescent="0.25">
      <c r="A414" s="56"/>
      <c r="B414" s="12"/>
      <c r="C414" s="60"/>
      <c r="D414" s="59"/>
      <c r="E414" s="61"/>
      <c r="F414" s="61"/>
      <c r="G414" s="62"/>
      <c r="H414" s="62"/>
      <c r="I414" s="63"/>
      <c r="J414" s="62" t="e">
        <f>#REF!+J335+J308+J213+J302+#REF!+J101+J102</f>
        <v>#REF!</v>
      </c>
    </row>
    <row r="415" spans="1:10" s="55" customFormat="1" ht="15" hidden="1" x14ac:dyDescent="0.25">
      <c r="A415" s="56"/>
      <c r="B415" s="12"/>
      <c r="C415" s="60"/>
      <c r="D415" s="59"/>
      <c r="E415" s="56"/>
      <c r="F415" s="56"/>
      <c r="G415" s="64"/>
      <c r="H415" s="64"/>
      <c r="I415" s="109"/>
      <c r="J415" s="65" t="e">
        <f>J257+J119+#REF!</f>
        <v>#REF!</v>
      </c>
    </row>
    <row r="416" spans="1:10" s="55" customFormat="1" ht="15.75" hidden="1" thickBot="1" x14ac:dyDescent="0.3">
      <c r="A416" s="56"/>
      <c r="B416" s="12"/>
      <c r="C416" s="60"/>
      <c r="D416" s="100"/>
      <c r="E416" s="66"/>
      <c r="F416" s="66"/>
      <c r="G416" s="67"/>
      <c r="H416" s="67"/>
      <c r="I416" s="108"/>
      <c r="J416" s="69" t="e">
        <f>#REF!+#REF!+#REF!</f>
        <v>#REF!</v>
      </c>
    </row>
    <row r="417" spans="1:10" s="55" customFormat="1" hidden="1" x14ac:dyDescent="0.25">
      <c r="A417" s="56"/>
      <c r="B417" s="70"/>
      <c r="C417" s="104"/>
      <c r="D417" s="100"/>
      <c r="E417" s="66"/>
      <c r="F417" s="66"/>
      <c r="G417" s="67"/>
      <c r="H417" s="67"/>
      <c r="I417" s="71"/>
      <c r="J417" s="72" t="e">
        <f>J415+J416</f>
        <v>#REF!</v>
      </c>
    </row>
    <row r="418" spans="1:10" s="55" customFormat="1" hidden="1" x14ac:dyDescent="0.25">
      <c r="A418" s="56"/>
      <c r="B418" s="12"/>
      <c r="C418" s="60"/>
      <c r="D418" s="100"/>
      <c r="E418" s="66"/>
      <c r="F418" s="66"/>
      <c r="G418" s="67"/>
      <c r="H418" s="67"/>
      <c r="I418" s="73"/>
      <c r="J418" s="72" t="e">
        <f>J414+J416+J415</f>
        <v>#REF!</v>
      </c>
    </row>
    <row r="419" spans="1:10" s="55" customFormat="1" ht="12.75" hidden="1" thickBot="1" x14ac:dyDescent="0.3">
      <c r="A419" s="56"/>
      <c r="B419" s="12"/>
      <c r="C419" s="60"/>
      <c r="D419" s="100"/>
      <c r="E419" s="66"/>
      <c r="F419" s="66"/>
      <c r="G419" s="68"/>
      <c r="H419" s="68"/>
      <c r="I419" s="110"/>
      <c r="J419" s="74" t="e">
        <f>J410-J415-J414</f>
        <v>#REF!</v>
      </c>
    </row>
    <row r="420" spans="1:10" s="55" customFormat="1" ht="12.75" hidden="1" thickBot="1" x14ac:dyDescent="0.25">
      <c r="A420" s="56"/>
      <c r="B420" s="12"/>
      <c r="C420" s="60"/>
      <c r="D420" s="59"/>
      <c r="E420" s="56"/>
      <c r="F420" s="56"/>
      <c r="G420" s="64"/>
      <c r="H420" s="64"/>
      <c r="I420" s="106"/>
      <c r="J420" s="95">
        <v>1024784.6203535558</v>
      </c>
    </row>
    <row r="421" spans="1:10" s="55" customFormat="1" hidden="1" x14ac:dyDescent="0.25">
      <c r="A421" s="56"/>
      <c r="B421" s="12"/>
      <c r="C421" s="60"/>
      <c r="D421" s="59"/>
      <c r="E421" s="56"/>
      <c r="F421" s="56"/>
      <c r="G421" s="64"/>
      <c r="H421" s="64"/>
      <c r="I421" s="107"/>
      <c r="J421" s="64" t="e">
        <f>J419-J420</f>
        <v>#REF!</v>
      </c>
    </row>
    <row r="422" spans="1:10" s="55" customFormat="1" hidden="1" x14ac:dyDescent="0.25">
      <c r="A422" s="56"/>
      <c r="B422" s="12"/>
      <c r="C422" s="60"/>
      <c r="D422" s="59"/>
      <c r="E422" s="56"/>
      <c r="F422" s="56"/>
      <c r="G422" s="56"/>
      <c r="H422" s="56"/>
      <c r="I422" s="105"/>
      <c r="J422" s="75"/>
    </row>
    <row r="423" spans="1:10" s="55" customFormat="1" hidden="1" x14ac:dyDescent="0.25">
      <c r="A423" s="56"/>
      <c r="B423" s="12"/>
      <c r="C423" s="60"/>
      <c r="D423" s="59"/>
      <c r="E423" s="56"/>
      <c r="F423" s="56"/>
      <c r="G423" s="56"/>
      <c r="H423" s="56"/>
      <c r="I423" s="56"/>
      <c r="J423" s="56"/>
    </row>
  </sheetData>
  <mergeCells count="37">
    <mergeCell ref="A85:J85"/>
    <mergeCell ref="A123:J123"/>
    <mergeCell ref="A353:J353"/>
    <mergeCell ref="A327:J327"/>
    <mergeCell ref="A314:J314"/>
    <mergeCell ref="A1:J1"/>
    <mergeCell ref="A179:J179"/>
    <mergeCell ref="A194:J194"/>
    <mergeCell ref="A227:J227"/>
    <mergeCell ref="A237:J237"/>
    <mergeCell ref="A92:J92"/>
    <mergeCell ref="A99:J99"/>
    <mergeCell ref="A106:J106"/>
    <mergeCell ref="A114:J114"/>
    <mergeCell ref="A34:J34"/>
    <mergeCell ref="A2:J2"/>
    <mergeCell ref="A3:J3"/>
    <mergeCell ref="A4:J4"/>
    <mergeCell ref="A404:J404"/>
    <mergeCell ref="A392:J392"/>
    <mergeCell ref="A383:J383"/>
    <mergeCell ref="A373:J373"/>
    <mergeCell ref="A365:J365"/>
    <mergeCell ref="A22:J22"/>
    <mergeCell ref="A6:J6"/>
    <mergeCell ref="A46:J46"/>
    <mergeCell ref="A56:J56"/>
    <mergeCell ref="A65:J65"/>
    <mergeCell ref="A306:J306"/>
    <mergeCell ref="A134:J134"/>
    <mergeCell ref="A147:J147"/>
    <mergeCell ref="A221:J221"/>
    <mergeCell ref="A210:J210"/>
    <mergeCell ref="A299:J299"/>
    <mergeCell ref="A250:J250"/>
    <mergeCell ref="A164:J164"/>
    <mergeCell ref="A156:J156"/>
  </mergeCells>
  <phoneticPr fontId="3" type="noConversion"/>
  <pageMargins left="0.23622047244094499" right="0" top="0.47244094488188998" bottom="0.47244094488188998" header="0.43307086614173201" footer="0.43307086614173201"/>
  <pageSetup paperSize="5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ADMINISTRATIVO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Yovani Samuel Leyva Cardenas</cp:lastModifiedBy>
  <cp:lastPrinted>2022-11-29T15:38:13Z</cp:lastPrinted>
  <dcterms:created xsi:type="dcterms:W3CDTF">2012-09-01T00:58:13Z</dcterms:created>
  <dcterms:modified xsi:type="dcterms:W3CDTF">2024-01-24T20:09:17Z</dcterms:modified>
</cp:coreProperties>
</file>